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-srv2\обменник\ОбщаяМО\Постановления\2020г\Октябрь\"/>
    </mc:Choice>
  </mc:AlternateContent>
  <xr:revisionPtr revIDLastSave="0" documentId="8_{36A0755B-81A1-454E-8CE1-15E6B960481A}" xr6:coauthVersionLast="45" xr6:coauthVersionMax="45" xr10:uidLastSave="{00000000-0000-0000-0000-000000000000}"/>
  <bookViews>
    <workbookView xWindow="-110" yWindow="-110" windowWidth="19420" windowHeight="10420" xr2:uid="{96151EDE-5F2D-4739-B165-C959FF76F0BE}"/>
  </bookViews>
  <sheets>
    <sheet name="Приложение 4" sheetId="1" r:id="rId1"/>
  </sheets>
  <definedNames>
    <definedName name="_xlnm._FilterDatabase" localSheetId="0" hidden="1">'Приложение 4'!$A$11:$P$160</definedName>
    <definedName name="_xlnm.Print_Titles" localSheetId="0">'Приложение 4'!$11:$16</definedName>
    <definedName name="_xlnm.Print_Area" localSheetId="0">'Приложение 4'!$A$1:$AK$183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9" i="1" l="1"/>
  <c r="F159" i="1"/>
  <c r="J157" i="1"/>
  <c r="F157" i="1"/>
  <c r="J156" i="1"/>
  <c r="F156" i="1"/>
  <c r="J155" i="1"/>
  <c r="F155" i="1"/>
  <c r="J154" i="1"/>
  <c r="F154" i="1"/>
  <c r="J153" i="1"/>
  <c r="F153" i="1"/>
  <c r="J152" i="1"/>
  <c r="F152" i="1"/>
  <c r="F151" i="1"/>
  <c r="F150" i="1"/>
  <c r="F149" i="1"/>
  <c r="F148" i="1"/>
  <c r="J147" i="1"/>
  <c r="F147" i="1"/>
  <c r="J146" i="1"/>
  <c r="F146" i="1"/>
  <c r="F135" i="1" s="1"/>
  <c r="F134" i="1" s="1"/>
  <c r="J145" i="1"/>
  <c r="F145" i="1"/>
  <c r="P144" i="1"/>
  <c r="N144" i="1"/>
  <c r="J144" i="1"/>
  <c r="F144" i="1"/>
  <c r="P143" i="1"/>
  <c r="N143" i="1"/>
  <c r="J143" i="1"/>
  <c r="F143" i="1"/>
  <c r="P142" i="1"/>
  <c r="N142" i="1"/>
  <c r="J142" i="1"/>
  <c r="F142" i="1"/>
  <c r="P141" i="1"/>
  <c r="N141" i="1"/>
  <c r="J141" i="1"/>
  <c r="F141" i="1"/>
  <c r="C141" i="1"/>
  <c r="P140" i="1"/>
  <c r="N140" i="1"/>
  <c r="J140" i="1"/>
  <c r="F140" i="1"/>
  <c r="P139" i="1"/>
  <c r="N139" i="1"/>
  <c r="J139" i="1"/>
  <c r="F139" i="1"/>
  <c r="P138" i="1"/>
  <c r="N138" i="1"/>
  <c r="J138" i="1"/>
  <c r="F138" i="1"/>
  <c r="P137" i="1"/>
  <c r="N137" i="1"/>
  <c r="J137" i="1"/>
  <c r="F137" i="1"/>
  <c r="P136" i="1"/>
  <c r="P135" i="1" s="1"/>
  <c r="P134" i="1" s="1"/>
  <c r="N136" i="1"/>
  <c r="N135" i="1" s="1"/>
  <c r="N134" i="1" s="1"/>
  <c r="J136" i="1"/>
  <c r="F136" i="1"/>
  <c r="O135" i="1"/>
  <c r="M135" i="1"/>
  <c r="L135" i="1"/>
  <c r="L134" i="1" s="1"/>
  <c r="K135" i="1"/>
  <c r="J135" i="1"/>
  <c r="I135" i="1"/>
  <c r="H135" i="1"/>
  <c r="H134" i="1" s="1"/>
  <c r="G135" i="1"/>
  <c r="E135" i="1"/>
  <c r="D135" i="1"/>
  <c r="D134" i="1" s="1"/>
  <c r="C135" i="1"/>
  <c r="O134" i="1"/>
  <c r="M134" i="1"/>
  <c r="K134" i="1"/>
  <c r="J134" i="1"/>
  <c r="I134" i="1"/>
  <c r="G134" i="1"/>
  <c r="E134" i="1"/>
  <c r="C134" i="1"/>
  <c r="P131" i="1"/>
  <c r="N131" i="1"/>
  <c r="J131" i="1"/>
  <c r="F131" i="1"/>
  <c r="P130" i="1"/>
  <c r="N130" i="1"/>
  <c r="J130" i="1"/>
  <c r="F130" i="1"/>
  <c r="P129" i="1"/>
  <c r="N129" i="1"/>
  <c r="J129" i="1"/>
  <c r="F129" i="1"/>
  <c r="P128" i="1"/>
  <c r="P86" i="1" s="1"/>
  <c r="P85" i="1" s="1"/>
  <c r="N128" i="1"/>
  <c r="J128" i="1"/>
  <c r="F128" i="1"/>
  <c r="F127" i="1"/>
  <c r="F126" i="1"/>
  <c r="F125" i="1"/>
  <c r="F124" i="1"/>
  <c r="F123" i="1"/>
  <c r="P122" i="1"/>
  <c r="N122" i="1"/>
  <c r="J122" i="1"/>
  <c r="F122" i="1"/>
  <c r="P121" i="1"/>
  <c r="N121" i="1"/>
  <c r="J121" i="1"/>
  <c r="F121" i="1"/>
  <c r="P120" i="1"/>
  <c r="N120" i="1"/>
  <c r="J120" i="1"/>
  <c r="F120" i="1"/>
  <c r="P119" i="1"/>
  <c r="N119" i="1"/>
  <c r="J119" i="1"/>
  <c r="F119" i="1"/>
  <c r="P118" i="1"/>
  <c r="N118" i="1"/>
  <c r="J118" i="1"/>
  <c r="F118" i="1"/>
  <c r="P117" i="1"/>
  <c r="N117" i="1"/>
  <c r="J117" i="1"/>
  <c r="F117" i="1"/>
  <c r="P116" i="1"/>
  <c r="N116" i="1"/>
  <c r="J116" i="1"/>
  <c r="F116" i="1"/>
  <c r="P115" i="1"/>
  <c r="N115" i="1"/>
  <c r="J115" i="1"/>
  <c r="F115" i="1"/>
  <c r="P114" i="1"/>
  <c r="N114" i="1"/>
  <c r="J114" i="1"/>
  <c r="F114" i="1"/>
  <c r="P113" i="1"/>
  <c r="N113" i="1"/>
  <c r="J113" i="1"/>
  <c r="F113" i="1"/>
  <c r="P112" i="1"/>
  <c r="N112" i="1"/>
  <c r="J112" i="1"/>
  <c r="F112" i="1"/>
  <c r="P111" i="1"/>
  <c r="N111" i="1"/>
  <c r="J111" i="1"/>
  <c r="F111" i="1"/>
  <c r="P110" i="1"/>
  <c r="N110" i="1"/>
  <c r="J110" i="1"/>
  <c r="F110" i="1"/>
  <c r="P109" i="1"/>
  <c r="N109" i="1"/>
  <c r="J109" i="1"/>
  <c r="F109" i="1"/>
  <c r="P108" i="1"/>
  <c r="N108" i="1"/>
  <c r="J108" i="1"/>
  <c r="F108" i="1"/>
  <c r="P107" i="1"/>
  <c r="N107" i="1"/>
  <c r="J107" i="1"/>
  <c r="F107" i="1"/>
  <c r="P106" i="1"/>
  <c r="N106" i="1"/>
  <c r="J106" i="1"/>
  <c r="F106" i="1"/>
  <c r="P105" i="1"/>
  <c r="N105" i="1"/>
  <c r="J105" i="1"/>
  <c r="F105" i="1"/>
  <c r="P104" i="1"/>
  <c r="N104" i="1"/>
  <c r="J104" i="1"/>
  <c r="F104" i="1"/>
  <c r="P103" i="1"/>
  <c r="N103" i="1"/>
  <c r="J103" i="1"/>
  <c r="F103" i="1"/>
  <c r="P102" i="1"/>
  <c r="N102" i="1"/>
  <c r="J102" i="1"/>
  <c r="F102" i="1"/>
  <c r="P101" i="1"/>
  <c r="N101" i="1"/>
  <c r="J101" i="1"/>
  <c r="F101" i="1"/>
  <c r="P100" i="1"/>
  <c r="N100" i="1"/>
  <c r="K100" i="1"/>
  <c r="J100" i="1"/>
  <c r="F100" i="1"/>
  <c r="P99" i="1"/>
  <c r="N99" i="1"/>
  <c r="J99" i="1"/>
  <c r="F99" i="1"/>
  <c r="P98" i="1"/>
  <c r="N98" i="1"/>
  <c r="J98" i="1"/>
  <c r="F98" i="1"/>
  <c r="P97" i="1"/>
  <c r="N97" i="1"/>
  <c r="J97" i="1"/>
  <c r="F97" i="1"/>
  <c r="P96" i="1"/>
  <c r="N96" i="1"/>
  <c r="J96" i="1"/>
  <c r="F96" i="1"/>
  <c r="P95" i="1"/>
  <c r="N95" i="1"/>
  <c r="J95" i="1"/>
  <c r="F95" i="1"/>
  <c r="P94" i="1"/>
  <c r="N94" i="1"/>
  <c r="J94" i="1"/>
  <c r="F94" i="1"/>
  <c r="P93" i="1"/>
  <c r="N93" i="1"/>
  <c r="J93" i="1"/>
  <c r="F93" i="1"/>
  <c r="P92" i="1"/>
  <c r="N92" i="1"/>
  <c r="J92" i="1"/>
  <c r="F92" i="1"/>
  <c r="P91" i="1"/>
  <c r="N91" i="1"/>
  <c r="J91" i="1"/>
  <c r="F91" i="1"/>
  <c r="P90" i="1"/>
  <c r="N90" i="1"/>
  <c r="J90" i="1"/>
  <c r="F90" i="1"/>
  <c r="P89" i="1"/>
  <c r="N89" i="1"/>
  <c r="J89" i="1"/>
  <c r="J86" i="1" s="1"/>
  <c r="J85" i="1" s="1"/>
  <c r="F89" i="1"/>
  <c r="AL88" i="1"/>
  <c r="P88" i="1"/>
  <c r="N88" i="1"/>
  <c r="J88" i="1"/>
  <c r="F88" i="1"/>
  <c r="AQ87" i="1"/>
  <c r="AL87" i="1"/>
  <c r="P87" i="1"/>
  <c r="N87" i="1"/>
  <c r="N86" i="1" s="1"/>
  <c r="N85" i="1" s="1"/>
  <c r="J87" i="1"/>
  <c r="F87" i="1"/>
  <c r="F86" i="1" s="1"/>
  <c r="F85" i="1" s="1"/>
  <c r="O86" i="1"/>
  <c r="M86" i="1"/>
  <c r="M85" i="1" s="1"/>
  <c r="L86" i="1"/>
  <c r="L85" i="1" s="1"/>
  <c r="K86" i="1"/>
  <c r="I86" i="1"/>
  <c r="I85" i="1" s="1"/>
  <c r="H86" i="1"/>
  <c r="H85" i="1" s="1"/>
  <c r="G86" i="1"/>
  <c r="E86" i="1"/>
  <c r="E85" i="1" s="1"/>
  <c r="D86" i="1"/>
  <c r="D85" i="1" s="1"/>
  <c r="C86" i="1"/>
  <c r="O85" i="1"/>
  <c r="K85" i="1"/>
  <c r="G85" i="1"/>
  <c r="C85" i="1"/>
  <c r="P82" i="1"/>
  <c r="N82" i="1"/>
  <c r="J82" i="1"/>
  <c r="F82" i="1"/>
  <c r="P81" i="1"/>
  <c r="N81" i="1"/>
  <c r="J81" i="1"/>
  <c r="F81" i="1"/>
  <c r="P80" i="1"/>
  <c r="N80" i="1"/>
  <c r="J80" i="1"/>
  <c r="F80" i="1"/>
  <c r="P79" i="1"/>
  <c r="N79" i="1"/>
  <c r="J79" i="1"/>
  <c r="F79" i="1"/>
  <c r="P78" i="1"/>
  <c r="N78" i="1"/>
  <c r="J78" i="1"/>
  <c r="F78" i="1"/>
  <c r="P77" i="1"/>
  <c r="N77" i="1"/>
  <c r="J77" i="1"/>
  <c r="F77" i="1"/>
  <c r="P76" i="1"/>
  <c r="N76" i="1"/>
  <c r="J76" i="1"/>
  <c r="F76" i="1"/>
  <c r="P75" i="1"/>
  <c r="N75" i="1"/>
  <c r="J75" i="1"/>
  <c r="F75" i="1"/>
  <c r="P74" i="1"/>
  <c r="N74" i="1"/>
  <c r="J74" i="1"/>
  <c r="F74" i="1"/>
  <c r="P73" i="1"/>
  <c r="N73" i="1"/>
  <c r="J73" i="1"/>
  <c r="F73" i="1"/>
  <c r="P72" i="1"/>
  <c r="N72" i="1"/>
  <c r="J72" i="1"/>
  <c r="F72" i="1"/>
  <c r="P71" i="1"/>
  <c r="N71" i="1"/>
  <c r="J71" i="1"/>
  <c r="F71" i="1"/>
  <c r="P70" i="1"/>
  <c r="N70" i="1"/>
  <c r="J70" i="1"/>
  <c r="F70" i="1"/>
  <c r="P69" i="1"/>
  <c r="N69" i="1"/>
  <c r="J69" i="1"/>
  <c r="F69" i="1"/>
  <c r="P68" i="1"/>
  <c r="N68" i="1"/>
  <c r="J68" i="1"/>
  <c r="F68" i="1"/>
  <c r="P67" i="1"/>
  <c r="N67" i="1"/>
  <c r="J67" i="1"/>
  <c r="F67" i="1"/>
  <c r="P66" i="1"/>
  <c r="N66" i="1"/>
  <c r="J66" i="1"/>
  <c r="F66" i="1"/>
  <c r="P65" i="1"/>
  <c r="N65" i="1"/>
  <c r="J65" i="1"/>
  <c r="F65" i="1"/>
  <c r="P64" i="1"/>
  <c r="N64" i="1"/>
  <c r="J64" i="1"/>
  <c r="F64" i="1"/>
  <c r="P63" i="1"/>
  <c r="N63" i="1"/>
  <c r="J63" i="1"/>
  <c r="F63" i="1"/>
  <c r="P62" i="1"/>
  <c r="N62" i="1"/>
  <c r="J62" i="1"/>
  <c r="F62" i="1"/>
  <c r="P61" i="1"/>
  <c r="N61" i="1"/>
  <c r="J61" i="1"/>
  <c r="F61" i="1"/>
  <c r="P60" i="1"/>
  <c r="N60" i="1"/>
  <c r="J60" i="1"/>
  <c r="F60" i="1"/>
  <c r="P59" i="1"/>
  <c r="N59" i="1"/>
  <c r="J59" i="1"/>
  <c r="F59" i="1"/>
  <c r="P58" i="1"/>
  <c r="N58" i="1"/>
  <c r="J58" i="1"/>
  <c r="F58" i="1"/>
  <c r="P57" i="1"/>
  <c r="N57" i="1"/>
  <c r="J57" i="1"/>
  <c r="F57" i="1"/>
  <c r="P56" i="1"/>
  <c r="N56" i="1"/>
  <c r="J56" i="1"/>
  <c r="F56" i="1"/>
  <c r="P55" i="1"/>
  <c r="N55" i="1"/>
  <c r="J55" i="1"/>
  <c r="F55" i="1"/>
  <c r="P54" i="1"/>
  <c r="N54" i="1"/>
  <c r="J54" i="1"/>
  <c r="F54" i="1"/>
  <c r="P53" i="1"/>
  <c r="N53" i="1"/>
  <c r="J53" i="1"/>
  <c r="F53" i="1"/>
  <c r="P52" i="1"/>
  <c r="N52" i="1"/>
  <c r="J52" i="1"/>
  <c r="F52" i="1"/>
  <c r="P51" i="1"/>
  <c r="P50" i="1" s="1"/>
  <c r="P49" i="1" s="1"/>
  <c r="N51" i="1"/>
  <c r="J51" i="1"/>
  <c r="F51" i="1"/>
  <c r="F50" i="1" s="1"/>
  <c r="F49" i="1" s="1"/>
  <c r="O50" i="1"/>
  <c r="N50" i="1"/>
  <c r="M50" i="1"/>
  <c r="M49" i="1" s="1"/>
  <c r="L50" i="1"/>
  <c r="L49" i="1" s="1"/>
  <c r="K50" i="1"/>
  <c r="J50" i="1"/>
  <c r="I50" i="1"/>
  <c r="I49" i="1" s="1"/>
  <c r="H50" i="1"/>
  <c r="H49" i="1" s="1"/>
  <c r="G50" i="1"/>
  <c r="E50" i="1"/>
  <c r="E49" i="1" s="1"/>
  <c r="D50" i="1"/>
  <c r="D49" i="1" s="1"/>
  <c r="C50" i="1"/>
  <c r="O49" i="1"/>
  <c r="N49" i="1"/>
  <c r="K49" i="1"/>
  <c r="J49" i="1"/>
  <c r="G49" i="1"/>
  <c r="C49" i="1"/>
  <c r="P46" i="1"/>
  <c r="P39" i="1" s="1"/>
  <c r="P38" i="1" s="1"/>
  <c r="N46" i="1"/>
  <c r="F46" i="1"/>
  <c r="P45" i="1"/>
  <c r="N45" i="1"/>
  <c r="P44" i="1"/>
  <c r="N44" i="1"/>
  <c r="P43" i="1"/>
  <c r="N43" i="1"/>
  <c r="F43" i="1"/>
  <c r="P41" i="1"/>
  <c r="N41" i="1"/>
  <c r="N39" i="1" s="1"/>
  <c r="N38" i="1" s="1"/>
  <c r="F41" i="1"/>
  <c r="F39" i="1" s="1"/>
  <c r="F38" i="1" s="1"/>
  <c r="P40" i="1"/>
  <c r="N40" i="1"/>
  <c r="L40" i="1"/>
  <c r="O39" i="1"/>
  <c r="M39" i="1"/>
  <c r="M38" i="1" s="1"/>
  <c r="L39" i="1"/>
  <c r="L38" i="1" s="1"/>
  <c r="K39" i="1"/>
  <c r="J39" i="1"/>
  <c r="I39" i="1"/>
  <c r="I38" i="1" s="1"/>
  <c r="H39" i="1"/>
  <c r="H38" i="1" s="1"/>
  <c r="G39" i="1"/>
  <c r="E39" i="1"/>
  <c r="E38" i="1" s="1"/>
  <c r="D39" i="1"/>
  <c r="D38" i="1" s="1"/>
  <c r="C39" i="1"/>
  <c r="O38" i="1"/>
  <c r="K38" i="1"/>
  <c r="J38" i="1"/>
  <c r="G38" i="1"/>
  <c r="C38" i="1"/>
  <c r="P35" i="1"/>
  <c r="N35" i="1"/>
  <c r="F35" i="1"/>
  <c r="P34" i="1"/>
  <c r="N34" i="1"/>
  <c r="N29" i="1" s="1"/>
  <c r="N28" i="1" s="1"/>
  <c r="L34" i="1"/>
  <c r="F34" i="1"/>
  <c r="C34" i="1"/>
  <c r="C29" i="1" s="1"/>
  <c r="C28" i="1" s="1"/>
  <c r="P32" i="1"/>
  <c r="N32" i="1"/>
  <c r="L32" i="1"/>
  <c r="F32" i="1"/>
  <c r="P31" i="1"/>
  <c r="N31" i="1"/>
  <c r="L31" i="1"/>
  <c r="F31" i="1"/>
  <c r="P30" i="1"/>
  <c r="N30" i="1"/>
  <c r="L30" i="1"/>
  <c r="F30" i="1"/>
  <c r="F29" i="1" s="1"/>
  <c r="F28" i="1" s="1"/>
  <c r="P29" i="1"/>
  <c r="P28" i="1" s="1"/>
  <c r="O29" i="1"/>
  <c r="M29" i="1"/>
  <c r="M28" i="1" s="1"/>
  <c r="L29" i="1"/>
  <c r="L28" i="1" s="1"/>
  <c r="K29" i="1"/>
  <c r="J29" i="1"/>
  <c r="I29" i="1"/>
  <c r="I28" i="1" s="1"/>
  <c r="H29" i="1"/>
  <c r="H28" i="1" s="1"/>
  <c r="G29" i="1"/>
  <c r="E29" i="1"/>
  <c r="E28" i="1" s="1"/>
  <c r="D29" i="1"/>
  <c r="D28" i="1" s="1"/>
  <c r="O28" i="1"/>
  <c r="K28" i="1"/>
  <c r="J28" i="1"/>
  <c r="G28" i="1"/>
  <c r="P26" i="1"/>
  <c r="N26" i="1"/>
  <c r="H26" i="1"/>
  <c r="F26" i="1"/>
  <c r="P25" i="1"/>
  <c r="N25" i="1"/>
  <c r="L25" i="1"/>
  <c r="H25" i="1"/>
  <c r="F25" i="1"/>
  <c r="P24" i="1"/>
  <c r="N24" i="1"/>
  <c r="L24" i="1"/>
  <c r="L21" i="1" s="1"/>
  <c r="H24" i="1"/>
  <c r="F24" i="1"/>
  <c r="P23" i="1"/>
  <c r="N23" i="1"/>
  <c r="H23" i="1"/>
  <c r="F23" i="1"/>
  <c r="P22" i="1"/>
  <c r="P21" i="1" s="1"/>
  <c r="P20" i="1" s="1"/>
  <c r="N22" i="1"/>
  <c r="H22" i="1"/>
  <c r="H21" i="1" s="1"/>
  <c r="H20" i="1" s="1"/>
  <c r="F22" i="1"/>
  <c r="O21" i="1"/>
  <c r="O20" i="1" s="1"/>
  <c r="N21" i="1"/>
  <c r="N20" i="1" s="1"/>
  <c r="M21" i="1"/>
  <c r="K21" i="1"/>
  <c r="K20" i="1" s="1"/>
  <c r="J21" i="1"/>
  <c r="J20" i="1" s="1"/>
  <c r="I21" i="1"/>
  <c r="G21" i="1"/>
  <c r="G20" i="1" s="1"/>
  <c r="F21" i="1"/>
  <c r="F20" i="1" s="1"/>
  <c r="E21" i="1"/>
  <c r="D21" i="1"/>
  <c r="C21" i="1"/>
  <c r="C20" i="1" s="1"/>
  <c r="M20" i="1"/>
  <c r="I20" i="1"/>
  <c r="E20" i="1"/>
  <c r="D20" i="1"/>
  <c r="K18" i="1"/>
  <c r="J18" i="1"/>
  <c r="G18" i="1"/>
  <c r="D18" i="1"/>
  <c r="L20" i="1" l="1"/>
  <c r="L18" i="1"/>
  <c r="C18" i="1"/>
  <c r="I18" i="1"/>
  <c r="H18" i="1"/>
</calcChain>
</file>

<file path=xl/sharedStrings.xml><?xml version="1.0" encoding="utf-8"?>
<sst xmlns="http://schemas.openxmlformats.org/spreadsheetml/2006/main" count="225" uniqueCount="183">
  <si>
    <t>Приложение 4</t>
  </si>
  <si>
    <t>к Программе</t>
  </si>
  <si>
    <t>Реестр аварийных многоквартирных домов по способам переселения</t>
  </si>
  <si>
    <t>№ п/п</t>
  </si>
  <si>
    <t>Адрес МКД</t>
  </si>
  <si>
    <t>Всего</t>
  </si>
  <si>
    <t>Строительство МКД</t>
  </si>
  <si>
    <t>Приобретение жилых
помещений у застройщиков</t>
  </si>
  <si>
    <t>Приобретение жилых помещений у
лиц, не являющихся застройщиком</t>
  </si>
  <si>
    <t>Выкуп жилых помещений у
собственников</t>
  </si>
  <si>
    <t>Договор о развитии
застроенной территории</t>
  </si>
  <si>
    <t>Переселение в свободный жилищный фонд</t>
  </si>
  <si>
    <t>Другие</t>
  </si>
  <si>
    <t>Расселяемая площадь
жилых помещений</t>
  </si>
  <si>
    <t>Стоимость</t>
  </si>
  <si>
    <t>Площадь</t>
  </si>
  <si>
    <t>стоимость</t>
  </si>
  <si>
    <t>цена за кв метр</t>
  </si>
  <si>
    <t>кв. м</t>
  </si>
  <si>
    <t>руб.</t>
  </si>
  <si>
    <t>Итого по Республике Коми по I, II, III, IV, V и VI этапам, в т.ч.:</t>
  </si>
  <si>
    <t>Итого по Республике Коми с финансовой поддержкой Фонда:</t>
  </si>
  <si>
    <t>Всего  по этапу 2019 года, в т.ч.:</t>
  </si>
  <si>
    <t>Всего по этапу 2019 года с финансовой поддержкой Фонда</t>
  </si>
  <si>
    <t>Муниципальный район Сыктывдинский</t>
  </si>
  <si>
    <t>с. Зеленец, ул. Набережная, д. 8</t>
  </si>
  <si>
    <t>с. Выльгорт, ул. Рабочая, д. 8</t>
  </si>
  <si>
    <t>с. Выльгорт, ул. Рабочая, д. 27</t>
  </si>
  <si>
    <t>с. Выльгорт, пер. Школьный, д. 14</t>
  </si>
  <si>
    <t>с. Выльгорт, ул. Домны Каликовой, д. 12</t>
  </si>
  <si>
    <t>Всего  по этапу 2020 года, в т.ч.:</t>
  </si>
  <si>
    <t>Всего по этапу 2020 года с финансовой поддержкой Фонда</t>
  </si>
  <si>
    <t>п. Мандач, ул. Северная, д. 14</t>
  </si>
  <si>
    <t>п. Мандач, ул. Южная, д. 8</t>
  </si>
  <si>
    <t>с. Пажга, д. 62</t>
  </si>
  <si>
    <t>с.Пажга, д. 57</t>
  </si>
  <si>
    <t>с. Пажга, д. 43</t>
  </si>
  <si>
    <t>с. Выльгорт, ул. Домны Каликовой, д. 194</t>
  </si>
  <si>
    <t>Всего по этапу 2020 года без финансовой поддержкой Фонда</t>
  </si>
  <si>
    <t>Всего  по этапу 2021 года, в т.ч.:</t>
  </si>
  <si>
    <t>Всего по этапу 2021 года с финансовой поддержкой Фонда</t>
  </si>
  <si>
    <t>п. Нювчим, ул. Горького, д. 3</t>
  </si>
  <si>
    <t>п. Нювчим, ул. Маяковского, д. 7</t>
  </si>
  <si>
    <t>п. Нювчим, ул. Маяковского, д. 38</t>
  </si>
  <si>
    <t>п. Гарьинский, ул. Нагорная, д. 12</t>
  </si>
  <si>
    <t>п. Гарьинский, ул. Октябрьская, д. 19</t>
  </si>
  <si>
    <t>с. Пажга, мкр. 1-й, д. 18</t>
  </si>
  <si>
    <t>с. Пажга, м. Левопиян, д. 41</t>
  </si>
  <si>
    <t>Всего по этапу 2021 года без финансовой поддержкой Фонда</t>
  </si>
  <si>
    <t>Всего  по этапу 2022 года, в т.ч.:</t>
  </si>
  <si>
    <t>Всего по этапу 2022 года с финансовой поддержкой Фонда</t>
  </si>
  <si>
    <t>с. Выльгорт, ул. Рабочая, д. 20</t>
  </si>
  <si>
    <t>с. Выльгорт, ул. Рабочая, д. 6</t>
  </si>
  <si>
    <t>п. Гарьинский, ул. Нагорная, д. 11</t>
  </si>
  <si>
    <t>п. Гарьинский, ул. Пионерская, д. 1</t>
  </si>
  <si>
    <t>п. Гарьинский, ул. Пионерская, д. 2</t>
  </si>
  <si>
    <t>п. Гарьинский, ул. Пионерская, д. 3</t>
  </si>
  <si>
    <t>п. Гарьинский, ул. Пионерская, д. 5</t>
  </si>
  <si>
    <t>п. Гарьинский, ул. Пионерская, д. 6</t>
  </si>
  <si>
    <t>п. Гарьинский, ул. Пионерская, д. 8</t>
  </si>
  <si>
    <t>п. Гарьинский, ул. Школьная, д. 1</t>
  </si>
  <si>
    <t>с. Выльгорт, ул. Рабочая, д. 19</t>
  </si>
  <si>
    <t>с. Выльгорт, ул. Рабочая, д. 7</t>
  </si>
  <si>
    <t>с. Выльгорт, ул. Железнодорожная, д. 16а</t>
  </si>
  <si>
    <t>с. Выльгорт, ул. Железнодорожная, д. 13 а</t>
  </si>
  <si>
    <t>с. Выльгорт, ул. Железнодорожная, д. 15 а</t>
  </si>
  <si>
    <t>с. Выльгорт, ул. Ёля-Ты, д. 15</t>
  </si>
  <si>
    <t>с. Выльгорт, ул. Ёля-Ты, д. 17</t>
  </si>
  <si>
    <t>с. Выльгорт, ул. Северная, д. 4</t>
  </si>
  <si>
    <t>с. Выльгорт, ул. Северная, д. 6</t>
  </si>
  <si>
    <t>с. Выльгорт, ул. Северная, д. 12</t>
  </si>
  <si>
    <t>с. Выльгорт, ул. Северная, д. 8</t>
  </si>
  <si>
    <t>с. Выльгорт, ул. Ёля-Ты, д. 2</t>
  </si>
  <si>
    <t>с. Выльгорт, ул. Ёля-Ты, д. 3</t>
  </si>
  <si>
    <t>с. Выльгорт, ул. Ёля-Ты, д. 14</t>
  </si>
  <si>
    <t>с. Выльгорт, ул. Домны Каликовой, д. 4</t>
  </si>
  <si>
    <t>с. Выльгорт, ул. Мичурина, д. 12</t>
  </si>
  <si>
    <t>с. Выльгорт, ул. Мичурина, д. 14</t>
  </si>
  <si>
    <t>с. Выльгорт, ул. Мичурина, д. 9</t>
  </si>
  <si>
    <t>с. Выльгорт, ул. Домны Каликовой, д. 192</t>
  </si>
  <si>
    <t>с. Выльгорт, ул. Советская, д. 74</t>
  </si>
  <si>
    <t>с. Выльгорт, ул. Домны Каликовой, д. 17</t>
  </si>
  <si>
    <t>с. Выльгорт, ул. Мичурина, д. 7</t>
  </si>
  <si>
    <t>Всего по этапу 2022 года без финансовой поддержкой Фонда</t>
  </si>
  <si>
    <t>Всего  по этапу 2023 года, в т.ч.:</t>
  </si>
  <si>
    <t>Всего по этапу 2023 года с финансовой поддержкой Фонда</t>
  </si>
  <si>
    <t>с. Выльгорт, ул. Домны Каликовой, д. 3</t>
  </si>
  <si>
    <t>с. Выльгорт, ул. Домны Каликовой, д. 6</t>
  </si>
  <si>
    <t>с. Выльгорт, ул. Домны Каликовой, д. 8</t>
  </si>
  <si>
    <t>с. Выльгорт, ул. Домны Каликовой, д. 13</t>
  </si>
  <si>
    <t>с. Выльгорт, ул. Домны Каликовой, д. 15</t>
  </si>
  <si>
    <t>с. Выльгорт, ул. Домны Каликовой, д. 28а</t>
  </si>
  <si>
    <t>с. Выльгорт, ул. Советская, д. 6</t>
  </si>
  <si>
    <t>с. Выльгорт, ул. Домны Каликовой, д. 61</t>
  </si>
  <si>
    <t>с. Выльгорт, ул. Советская, д. 1а</t>
  </si>
  <si>
    <t>с. Выльгорт, ул. Советская, д. 10</t>
  </si>
  <si>
    <t>с. Выльгорт, ул. Советская, д. 59</t>
  </si>
  <si>
    <t>с. Выльгорт, ул. Советская, д. 70</t>
  </si>
  <si>
    <t>с. Выльгорт, ул. Советская, д. 72</t>
  </si>
  <si>
    <t>с. Выльгорт, ул. Мичурина, д. 10</t>
  </si>
  <si>
    <t>с. Выльгорт, ул. Северная, д. 14</t>
  </si>
  <si>
    <t>с. Выльгорт, ул. Домны Каликовой, д. 46</t>
  </si>
  <si>
    <t>с. Выльгорт, ул. Домны Каликовой, д. 51</t>
  </si>
  <si>
    <t>с. Выльгорт, ул. Домны Каликовой, д. 190</t>
  </si>
  <si>
    <t>с. Выльгорт, ул. Домны Каликовой, д. 198</t>
  </si>
  <si>
    <t>с. Выльгорт, ул. Домны Каликовой, д. 200А</t>
  </si>
  <si>
    <t>п. Усть-Пожег, ул. Лесная, д. 26</t>
  </si>
  <si>
    <t>п. Усть-Пожег, ул. Лесная, д. 27</t>
  </si>
  <si>
    <t>п. Усть-Пожег, ул. Лесная, д. 31</t>
  </si>
  <si>
    <t>п. Усть-Пожег, ул. Центральная, д. 3</t>
  </si>
  <si>
    <t>п. Усть-Пожег, ул. Центральная, д. 4</t>
  </si>
  <si>
    <t>п. Усть-Пожег, ул. Центральная, д. 5</t>
  </si>
  <si>
    <t>п. Усть-Пожег, ул. Центральная, д. 6</t>
  </si>
  <si>
    <t>п. Усть-Пожег, ул. Центральная, д. 8</t>
  </si>
  <si>
    <t>п. Усть-Пожег, ул. Центральная, д. 9</t>
  </si>
  <si>
    <t>п. Усть-Пожег, ул. Центральная, д. 10</t>
  </si>
  <si>
    <t>п. Усть-Пожег, ул. Центральная, д. 11</t>
  </si>
  <si>
    <t>п. Усть-Пожег, ул. Центральная, д. 12</t>
  </si>
  <si>
    <t>п. Усть-Пожег, ул. Центральная, д. 13</t>
  </si>
  <si>
    <t>п. Усть-Пожег, ул. Центральная, д. 14</t>
  </si>
  <si>
    <t>п. Усть-Пожег, ул. Центральная, д. 15</t>
  </si>
  <si>
    <t>п. Усть-Пожег, ул. Центральная, д. 16</t>
  </si>
  <si>
    <t>п. Усть-Пожег, ул. Центральная, д. 17</t>
  </si>
  <si>
    <t>п. Усть-Пожег, ул. Центральная, д. 19</t>
  </si>
  <si>
    <t>п. Усть-Пожег, ул. Центральная, д. 20</t>
  </si>
  <si>
    <t>п. Усть-Пожег, ул. Центральная, д. 21</t>
  </si>
  <si>
    <t>п. Усть-Пожег, ул. Береговая, д. 5</t>
  </si>
  <si>
    <t>п. Усть-Пожег, ул. Береговая, д. 7</t>
  </si>
  <si>
    <t>п. Усть-Пожег, ул. Береговая, д. 8</t>
  </si>
  <si>
    <t>п. Усть-Пожег, ул. Береговая, д. 14</t>
  </si>
  <si>
    <t>п. Усть-Пожег, ул. Лесная, д. 19</t>
  </si>
  <si>
    <t>Всего по этапу 2023 года без финансовой поддержкой Фонда</t>
  </si>
  <si>
    <t>Всего  по этапу 2024 года, в т.ч.:</t>
  </si>
  <si>
    <t>Всего по этапу 2024 года с финансовой поддержкой Фонда</t>
  </si>
  <si>
    <t>п. Нювчим, ул. Горького, д. 1</t>
  </si>
  <si>
    <t>п. Нювчим, ул. Горького, д. 4</t>
  </si>
  <si>
    <t>п. Нювчим, ул. Советская, д. 4</t>
  </si>
  <si>
    <t>п. Нювчим, ул. Маяковского, д. 1</t>
  </si>
  <si>
    <t>п. Нювчим, ул. Маяковского, д. 5</t>
  </si>
  <si>
    <t>п. Нювчим, ул. Маяковского, д. 9</t>
  </si>
  <si>
    <t>п. Нювчим, ул. Маяковского, д. 13</t>
  </si>
  <si>
    <t>п. Нювчим, ул. Маяковского, д. 15</t>
  </si>
  <si>
    <t>п. Нювчим, ул. Маяковского, д. 17</t>
  </si>
  <si>
    <t>п. Нювчим, ул. Маяковского, д. 19</t>
  </si>
  <si>
    <t>п. Нювчим, ул. Маяковского, д. 21</t>
  </si>
  <si>
    <t>п. Нювчим, ул. Ленина, д. 17</t>
  </si>
  <si>
    <t>п. Новоипатово, ул. Октябрьская, д. 2</t>
  </si>
  <si>
    <t>п. Новоипатово, ул. Октябрьская, д. 6</t>
  </si>
  <si>
    <t>п. Новоипатово, ул. Октябрьская, д. 7</t>
  </si>
  <si>
    <t>п. Новоипатово, ул. Октябрьская, д. 13</t>
  </si>
  <si>
    <t>п. Новоипатово, ул. Октябрьская, д. 15</t>
  </si>
  <si>
    <t>п. Новоипатово, ул. Октябрьская, д. 16</t>
  </si>
  <si>
    <t>п. Новоипатово, ул. Октябрьская, д. 18</t>
  </si>
  <si>
    <t>п. Новоипатово, ул. Октябрьская, д. 22</t>
  </si>
  <si>
    <t>п. Новоипатово, ул. Октябрьская, д. 24</t>
  </si>
  <si>
    <t>п. Новоипатово, ул. Октябрьская, д. 26</t>
  </si>
  <si>
    <t>п. Новоипатово, ул. Первомайская, д. 4</t>
  </si>
  <si>
    <t>п. Новоипатово, ул. Первомайская, д. 5</t>
  </si>
  <si>
    <t>п. Новоипатово, ул. Первомайская, д. 6</t>
  </si>
  <si>
    <t>п. Новоипатово, ул. Первомайская, д. 7</t>
  </si>
  <si>
    <t>п. Новоипатово, ул. Первомайская, д. 10</t>
  </si>
  <si>
    <t>п. Новоипатово, ул. Первомайская, д. 15</t>
  </si>
  <si>
    <t>п. Новоипатово, ул. Первомайская, д. 17</t>
  </si>
  <si>
    <t>п. Новоипатово, ул. Первомайская, д. 19</t>
  </si>
  <si>
    <t>п. Новоипатово, ул. Первомайская, д. 21</t>
  </si>
  <si>
    <t>п. Новоипатово, ул. Первомайская, д. 25</t>
  </si>
  <si>
    <t>п. Новоипатово, ул. Первомайская, д. 30</t>
  </si>
  <si>
    <t>п. Новоипатово, ул. Южная, д. 1</t>
  </si>
  <si>
    <t>п. Новоипатово, ул. Южная, д. 3</t>
  </si>
  <si>
    <t>п. Новоипатово, ул. Южная, д. 4</t>
  </si>
  <si>
    <t>п. Новоипатово, ул. Южная, д. 7</t>
  </si>
  <si>
    <t>п. Новоипатово, ул. Южная, д. 9</t>
  </si>
  <si>
    <t>п. Новоипатово, ул. Южная, д. 10</t>
  </si>
  <si>
    <t>п. Новоипатово, ул. Южная, д. 11</t>
  </si>
  <si>
    <t>п. Новоипатово, ул. Южная, д. 12</t>
  </si>
  <si>
    <t>п. Новоипатово, ул. Южная, д. 15</t>
  </si>
  <si>
    <t>п. Новоипатово, ул. Южная, д. 17</t>
  </si>
  <si>
    <t>п. Мандач, ул. Южная, д. 9</t>
  </si>
  <si>
    <t>п. Мандач, ул. Северная, д. 4</t>
  </si>
  <si>
    <t>с. Выльгорт, ул. Северная,д.2</t>
  </si>
  <si>
    <t>с. Выльгорт, ул. Ёля-Ты, д. 5</t>
  </si>
  <si>
    <t>Всего по этапу 2024 года без финансовой поддержкой Фонда</t>
  </si>
  <si>
    <t xml:space="preserve">Возмещение за изымаемое жилое помещение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</si>
</sst>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2"/>
      <name val="Times New Roman"/>
      <family val="2"/>
      <charset val="204"/>
    </font>
    <font>
      <sz val="16"/>
      <name val="Times New Roman"/>
      <family val="2"/>
      <charset val="204"/>
    </font>
    <font>
      <b/>
      <sz val="22"/>
      <name val="Times New Roman"/>
      <family val="2"/>
      <charset val="204"/>
    </font>
    <font>
      <sz val="13"/>
      <name val="Times New Roman"/>
      <family val="2"/>
      <charset val="204"/>
    </font>
    <font>
      <b/>
      <sz val="20"/>
      <name val="Times New Roman"/>
      <family val="2"/>
      <charset val="204"/>
    </font>
    <font>
      <b/>
      <sz val="14"/>
      <name val="Times New Roman"/>
      <family val="2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2"/>
      <charset val="204"/>
    </font>
    <font>
      <sz val="20"/>
      <name val="Times New Roman"/>
      <family val="2"/>
      <charset val="204"/>
    </font>
    <font>
      <sz val="20"/>
      <color rgb="FF000000"/>
      <name val="Times New Roman"/>
      <family val="2"/>
      <charset val="204"/>
    </font>
    <font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22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10" fillId="0" borderId="6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/>
    <xf numFmtId="0" fontId="11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center" vertical="center"/>
    </xf>
    <xf numFmtId="0" fontId="3" fillId="0" borderId="6" xfId="0" applyFont="1" applyBorder="1"/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 applyProtection="1">
      <alignment horizontal="right" vertical="center" wrapText="1"/>
      <protection hidden="1"/>
    </xf>
    <xf numFmtId="4" fontId="10" fillId="0" borderId="7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right" vertical="center"/>
    </xf>
    <xf numFmtId="0" fontId="3" fillId="0" borderId="9" xfId="0" applyFont="1" applyBorder="1"/>
    <xf numFmtId="0" fontId="11" fillId="0" borderId="9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vertical="center" wrapText="1"/>
    </xf>
    <xf numFmtId="4" fontId="13" fillId="0" borderId="1" xfId="1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10" fillId="0" borderId="0" xfId="0" applyFont="1"/>
    <xf numFmtId="0" fontId="14" fillId="2" borderId="1" xfId="0" applyFont="1" applyFill="1" applyBorder="1" applyAlignment="1">
      <alignment horizontal="left" vertical="center" wrapText="1"/>
    </xf>
    <xf numFmtId="4" fontId="13" fillId="0" borderId="1" xfId="2" applyNumberFormat="1" applyFont="1" applyBorder="1" applyAlignment="1">
      <alignment vertical="center" wrapText="1"/>
    </xf>
    <xf numFmtId="4" fontId="13" fillId="0" borderId="1" xfId="3" applyNumberFormat="1" applyFont="1" applyBorder="1" applyAlignment="1">
      <alignment vertical="center" wrapText="1"/>
    </xf>
    <xf numFmtId="4" fontId="13" fillId="0" borderId="1" xfId="0" applyNumberFormat="1" applyFont="1" applyBorder="1"/>
    <xf numFmtId="2" fontId="13" fillId="0" borderId="1" xfId="0" applyNumberFormat="1" applyFont="1" applyBorder="1" applyAlignment="1">
      <alignment vertical="center" wrapText="1"/>
    </xf>
    <xf numFmtId="2" fontId="13" fillId="0" borderId="1" xfId="0" applyNumberFormat="1" applyFont="1" applyBorder="1"/>
    <xf numFmtId="0" fontId="13" fillId="0" borderId="1" xfId="0" applyFont="1" applyBorder="1"/>
    <xf numFmtId="4" fontId="13" fillId="0" borderId="1" xfId="4" applyNumberFormat="1" applyFont="1" applyBorder="1"/>
    <xf numFmtId="4" fontId="13" fillId="0" borderId="1" xfId="5" applyNumberFormat="1" applyFont="1" applyBorder="1"/>
    <xf numFmtId="2" fontId="4" fillId="0" borderId="0" xfId="0" applyNumberFormat="1" applyFont="1"/>
    <xf numFmtId="4" fontId="4" fillId="0" borderId="0" xfId="0" applyNumberFormat="1" applyFont="1"/>
    <xf numFmtId="4" fontId="13" fillId="0" borderId="1" xfId="6" applyNumberFormat="1" applyFont="1" applyBorder="1"/>
    <xf numFmtId="4" fontId="13" fillId="0" borderId="1" xfId="7" applyNumberFormat="1" applyFont="1" applyBorder="1" applyAlignment="1">
      <alignment vertical="center" wrapText="1"/>
    </xf>
    <xf numFmtId="2" fontId="13" fillId="0" borderId="1" xfId="4" applyNumberFormat="1" applyFont="1" applyBorder="1"/>
    <xf numFmtId="4" fontId="13" fillId="0" borderId="1" xfId="6" applyNumberFormat="1" applyFont="1" applyBorder="1" applyAlignment="1">
      <alignment vertical="center" wrapText="1"/>
    </xf>
    <xf numFmtId="2" fontId="13" fillId="0" borderId="7" xfId="0" applyNumberFormat="1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right" vertical="center"/>
    </xf>
    <xf numFmtId="2" fontId="13" fillId="0" borderId="1" xfId="8" applyNumberFormat="1" applyFont="1" applyBorder="1"/>
    <xf numFmtId="4" fontId="13" fillId="0" borderId="1" xfId="9" applyNumberFormat="1" applyFont="1" applyBorder="1"/>
    <xf numFmtId="4" fontId="13" fillId="0" borderId="1" xfId="8" applyNumberFormat="1" applyFont="1" applyBorder="1"/>
    <xf numFmtId="2" fontId="13" fillId="0" borderId="6" xfId="0" applyNumberFormat="1" applyFont="1" applyBorder="1" applyAlignment="1">
      <alignment horizontal="right" vertical="center"/>
    </xf>
    <xf numFmtId="4" fontId="13" fillId="0" borderId="6" xfId="9" applyNumberFormat="1" applyFont="1" applyBorder="1"/>
    <xf numFmtId="2" fontId="13" fillId="0" borderId="1" xfId="0" applyNumberFormat="1" applyFont="1" applyBorder="1" applyAlignment="1" applyProtection="1">
      <alignment vertical="center" wrapText="1"/>
      <protection hidden="1"/>
    </xf>
    <xf numFmtId="1" fontId="13" fillId="0" borderId="7" xfId="0" applyNumberFormat="1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vertical="center" wrapText="1"/>
    </xf>
    <xf numFmtId="2" fontId="13" fillId="0" borderId="0" xfId="8" applyNumberFormat="1" applyFont="1"/>
    <xf numFmtId="1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right"/>
    </xf>
    <xf numFmtId="2" fontId="13" fillId="0" borderId="6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vertical="center"/>
    </xf>
    <xf numFmtId="4" fontId="13" fillId="0" borderId="6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1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</cellXfs>
  <cellStyles count="10">
    <cellStyle name="Обычный" xfId="0" builtinId="0"/>
    <cellStyle name="Обычный 18" xfId="8" xr:uid="{CE0ACD9D-242B-41A4-B120-D269C3D5B478}"/>
    <cellStyle name="Обычный 2 6" xfId="7" xr:uid="{AAA51DA6-FBDB-4D6D-868D-8755DCA3F930}"/>
    <cellStyle name="Обычный 2 7" xfId="6" xr:uid="{B25E50D7-5A30-40C2-97F5-72B0153FC46F}"/>
    <cellStyle name="Обычный 20 2" xfId="4" xr:uid="{9ADCE32F-354C-466D-91ED-FC301DC36C6D}"/>
    <cellStyle name="Обычный 21 3" xfId="5" xr:uid="{0A28BDC3-4C12-4402-B0EC-0ED832906039}"/>
    <cellStyle name="Обычный 22" xfId="9" xr:uid="{82232D7E-D257-4194-8550-D254AA12B734}"/>
    <cellStyle name="Обычный 6" xfId="3" xr:uid="{5137ABC7-635F-48C5-92A4-B74984162A05}"/>
    <cellStyle name="Обычный 8" xfId="2" xr:uid="{BA6FB1D0-E845-414F-AA53-B6FB05A41BF1}"/>
    <cellStyle name="Обычный 9" xfId="1" xr:uid="{7EAA1446-D2CD-429A-B5A1-ED96EDA111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9568B-7316-4100-B977-A6969771B660}">
  <sheetPr>
    <pageSetUpPr fitToPage="1"/>
  </sheetPr>
  <dimension ref="A2:AQ183"/>
  <sheetViews>
    <sheetView tabSelected="1" view="pageBreakPreview" zoomScale="50" zoomScaleNormal="50" zoomScaleSheetLayoutView="50" workbookViewId="0">
      <selection activeCell="D13" sqref="D13:D14"/>
    </sheetView>
  </sheetViews>
  <sheetFormatPr defaultColWidth="9.1796875" defaultRowHeight="15.5" x14ac:dyDescent="0.35"/>
  <cols>
    <col min="1" max="1" width="6" style="1" customWidth="1"/>
    <col min="2" max="2" width="71.81640625" style="2" customWidth="1"/>
    <col min="3" max="3" width="23.7265625" style="2" customWidth="1"/>
    <col min="4" max="4" width="34.54296875" style="2" customWidth="1"/>
    <col min="5" max="7" width="23.7265625" style="2" customWidth="1"/>
    <col min="8" max="8" width="29.7265625" style="2" customWidth="1"/>
    <col min="9" max="9" width="23.7265625" style="2" customWidth="1"/>
    <col min="10" max="10" width="28.54296875" style="2" customWidth="1"/>
    <col min="11" max="11" width="23.7265625" style="2" customWidth="1"/>
    <col min="12" max="12" width="32.81640625" style="2" customWidth="1"/>
    <col min="13" max="16" width="23.7265625" style="2" customWidth="1"/>
    <col min="17" max="17" width="20.81640625" style="2" hidden="1" customWidth="1"/>
    <col min="18" max="18" width="21.54296875" style="3" hidden="1" customWidth="1"/>
    <col min="19" max="19" width="17.81640625" style="3" hidden="1" customWidth="1"/>
    <col min="20" max="20" width="23.453125" style="3" hidden="1" customWidth="1"/>
    <col min="21" max="21" width="18" style="3" hidden="1" customWidth="1"/>
    <col min="22" max="22" width="21.7265625" style="3" hidden="1" customWidth="1"/>
    <col min="23" max="23" width="18" style="3" hidden="1" customWidth="1"/>
    <col min="24" max="25" width="21.453125" style="3" hidden="1" customWidth="1"/>
    <col min="26" max="26" width="12.26953125" style="3" hidden="1" customWidth="1"/>
    <col min="27" max="28" width="18" style="3" hidden="1" customWidth="1"/>
    <col min="29" max="29" width="17.26953125" style="3" hidden="1" customWidth="1"/>
    <col min="30" max="30" width="9.1796875" style="2" hidden="1" customWidth="1"/>
    <col min="31" max="37" width="15.26953125" style="2" hidden="1" customWidth="1"/>
    <col min="38" max="38" width="23.54296875" style="2" customWidth="1"/>
    <col min="39" max="39" width="19" style="2" customWidth="1"/>
    <col min="40" max="42" width="9.1796875" style="2"/>
    <col min="43" max="43" width="21" style="2" customWidth="1"/>
    <col min="44" max="16384" width="9.1796875" style="2"/>
  </cols>
  <sheetData>
    <row r="2" spans="1:32" ht="28" x14ac:dyDescent="0.35">
      <c r="M2" s="86"/>
      <c r="N2" s="86"/>
      <c r="O2" s="89" t="s">
        <v>0</v>
      </c>
      <c r="P2" s="89"/>
    </row>
    <row r="3" spans="1:32" ht="23.25" customHeight="1" x14ac:dyDescent="0.35">
      <c r="M3" s="89" t="s">
        <v>1</v>
      </c>
      <c r="N3" s="89"/>
      <c r="O3" s="89"/>
      <c r="P3" s="89"/>
    </row>
    <row r="4" spans="1:32" ht="15.75" customHeight="1" x14ac:dyDescent="0.45">
      <c r="M4" s="88"/>
      <c r="N4" s="88"/>
      <c r="O4" s="88"/>
      <c r="P4" s="88"/>
    </row>
    <row r="5" spans="1:32" ht="20.5" x14ac:dyDescent="0.35">
      <c r="M5" s="4"/>
      <c r="N5" s="4"/>
      <c r="O5" s="4"/>
      <c r="P5" s="4"/>
    </row>
    <row r="8" spans="1:32" x14ac:dyDescent="0.35">
      <c r="M8" s="90"/>
      <c r="N8" s="90"/>
      <c r="O8" s="90"/>
      <c r="P8" s="90"/>
    </row>
    <row r="9" spans="1:32" ht="30" customHeight="1" x14ac:dyDescent="0.35">
      <c r="A9" s="87" t="s">
        <v>2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1" spans="1:32" ht="54" customHeight="1" x14ac:dyDescent="0.35">
      <c r="A11" s="110" t="s">
        <v>3</v>
      </c>
      <c r="B11" s="110" t="s">
        <v>4</v>
      </c>
      <c r="C11" s="105" t="s">
        <v>5</v>
      </c>
      <c r="D11" s="106"/>
      <c r="E11" s="105" t="s">
        <v>6</v>
      </c>
      <c r="F11" s="106"/>
      <c r="G11" s="100" t="s">
        <v>7</v>
      </c>
      <c r="H11" s="101"/>
      <c r="I11" s="100" t="s">
        <v>8</v>
      </c>
      <c r="J11" s="101"/>
      <c r="K11" s="96" t="s">
        <v>182</v>
      </c>
      <c r="L11" s="97"/>
      <c r="M11" s="100" t="s">
        <v>10</v>
      </c>
      <c r="N11" s="101"/>
      <c r="O11" s="100" t="s">
        <v>11</v>
      </c>
      <c r="P11" s="101"/>
      <c r="Q11" s="5"/>
      <c r="R11" s="104" t="s">
        <v>6</v>
      </c>
      <c r="S11" s="104"/>
      <c r="T11" s="104" t="s">
        <v>7</v>
      </c>
      <c r="U11" s="104"/>
      <c r="V11" s="104" t="s">
        <v>8</v>
      </c>
      <c r="W11" s="104"/>
      <c r="X11" s="104" t="s">
        <v>9</v>
      </c>
      <c r="Y11" s="104"/>
      <c r="Z11" s="104" t="s">
        <v>10</v>
      </c>
      <c r="AA11" s="104"/>
      <c r="AB11" s="91" t="s">
        <v>12</v>
      </c>
      <c r="AC11" s="91"/>
    </row>
    <row r="12" spans="1:32" ht="50.25" customHeight="1" x14ac:dyDescent="0.35">
      <c r="A12" s="110"/>
      <c r="B12" s="110"/>
      <c r="C12" s="107"/>
      <c r="D12" s="108"/>
      <c r="E12" s="107"/>
      <c r="F12" s="108"/>
      <c r="G12" s="102"/>
      <c r="H12" s="103"/>
      <c r="I12" s="102"/>
      <c r="J12" s="103"/>
      <c r="K12" s="98"/>
      <c r="L12" s="99"/>
      <c r="M12" s="102"/>
      <c r="N12" s="103"/>
      <c r="O12" s="102"/>
      <c r="P12" s="103"/>
      <c r="Q12" s="6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91"/>
      <c r="AC12" s="91"/>
    </row>
    <row r="13" spans="1:32" ht="75.75" customHeight="1" x14ac:dyDescent="0.35">
      <c r="A13" s="110"/>
      <c r="B13" s="110"/>
      <c r="C13" s="92" t="s">
        <v>13</v>
      </c>
      <c r="D13" s="94" t="s">
        <v>14</v>
      </c>
      <c r="E13" s="94" t="s">
        <v>15</v>
      </c>
      <c r="F13" s="94" t="s">
        <v>14</v>
      </c>
      <c r="G13" s="94" t="s">
        <v>15</v>
      </c>
      <c r="H13" s="94" t="s">
        <v>14</v>
      </c>
      <c r="I13" s="94" t="s">
        <v>15</v>
      </c>
      <c r="J13" s="94" t="s">
        <v>14</v>
      </c>
      <c r="K13" s="94" t="s">
        <v>15</v>
      </c>
      <c r="L13" s="94" t="s">
        <v>14</v>
      </c>
      <c r="M13" s="94" t="s">
        <v>15</v>
      </c>
      <c r="N13" s="94" t="s">
        <v>14</v>
      </c>
      <c r="O13" s="94" t="s">
        <v>15</v>
      </c>
      <c r="P13" s="94" t="s">
        <v>14</v>
      </c>
      <c r="Q13" s="7"/>
      <c r="R13" s="3" t="s">
        <v>16</v>
      </c>
      <c r="S13" s="3" t="s">
        <v>17</v>
      </c>
      <c r="T13" s="3" t="s">
        <v>16</v>
      </c>
      <c r="U13" s="3" t="s">
        <v>17</v>
      </c>
      <c r="V13" s="3" t="s">
        <v>16</v>
      </c>
      <c r="W13" s="3" t="s">
        <v>17</v>
      </c>
      <c r="X13" s="3" t="s">
        <v>16</v>
      </c>
      <c r="Y13" s="3" t="s">
        <v>17</v>
      </c>
      <c r="Z13" s="3" t="s">
        <v>16</v>
      </c>
      <c r="AA13" s="3" t="s">
        <v>17</v>
      </c>
      <c r="AB13" s="3" t="s">
        <v>16</v>
      </c>
      <c r="AC13" s="3" t="s">
        <v>17</v>
      </c>
    </row>
    <row r="14" spans="1:32" ht="36.75" customHeight="1" x14ac:dyDescent="0.35">
      <c r="A14" s="110"/>
      <c r="B14" s="110"/>
      <c r="C14" s="93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8"/>
      <c r="AE14" s="2">
        <v>0.95</v>
      </c>
      <c r="AF14" s="2">
        <v>0.04</v>
      </c>
    </row>
    <row r="15" spans="1:32" ht="20.5" x14ac:dyDescent="0.35">
      <c r="A15" s="110"/>
      <c r="B15" s="110"/>
      <c r="C15" s="9" t="s">
        <v>18</v>
      </c>
      <c r="D15" s="9" t="s">
        <v>19</v>
      </c>
      <c r="E15" s="9" t="s">
        <v>18</v>
      </c>
      <c r="F15" s="9" t="s">
        <v>19</v>
      </c>
      <c r="G15" s="9" t="s">
        <v>18</v>
      </c>
      <c r="H15" s="9" t="s">
        <v>19</v>
      </c>
      <c r="I15" s="9" t="s">
        <v>18</v>
      </c>
      <c r="J15" s="9" t="s">
        <v>19</v>
      </c>
      <c r="K15" s="9" t="s">
        <v>18</v>
      </c>
      <c r="L15" s="9" t="s">
        <v>19</v>
      </c>
      <c r="M15" s="9" t="s">
        <v>18</v>
      </c>
      <c r="N15" s="9" t="s">
        <v>19</v>
      </c>
      <c r="O15" s="9" t="s">
        <v>18</v>
      </c>
      <c r="P15" s="9" t="s">
        <v>19</v>
      </c>
      <c r="Q15" s="10"/>
    </row>
    <row r="16" spans="1:32" ht="20.5" x14ac:dyDescent="0.35">
      <c r="A16" s="11">
        <v>1</v>
      </c>
      <c r="B16" s="11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12">
        <v>10</v>
      </c>
      <c r="K16" s="12">
        <v>11</v>
      </c>
      <c r="L16" s="12">
        <v>12</v>
      </c>
      <c r="M16" s="12">
        <v>13</v>
      </c>
      <c r="N16" s="12">
        <v>14</v>
      </c>
      <c r="O16" s="12">
        <v>15</v>
      </c>
      <c r="P16" s="12">
        <v>16</v>
      </c>
      <c r="Q16" s="13"/>
    </row>
    <row r="17" spans="1:37" ht="56.25" customHeight="1" x14ac:dyDescent="0.35">
      <c r="A17" s="109" t="s">
        <v>20</v>
      </c>
      <c r="B17" s="109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15" t="e">
        <v>#REF!</v>
      </c>
      <c r="S17" s="15" t="e">
        <v>#REF!</v>
      </c>
      <c r="T17" s="15" t="e">
        <v>#REF!</v>
      </c>
      <c r="U17" s="15" t="e">
        <v>#REF!</v>
      </c>
      <c r="V17" s="15" t="e">
        <v>#REF!</v>
      </c>
      <c r="W17" s="15" t="e">
        <v>#REF!</v>
      </c>
      <c r="X17" s="15" t="e">
        <v>#REF!</v>
      </c>
      <c r="Y17" s="15" t="e">
        <v>#REF!</v>
      </c>
      <c r="Z17" s="15" t="e">
        <v>#REF!</v>
      </c>
      <c r="AB17" s="15" t="e">
        <v>#REF!</v>
      </c>
    </row>
    <row r="18" spans="1:37" ht="56.25" customHeight="1" x14ac:dyDescent="0.35">
      <c r="A18" s="109" t="s">
        <v>21</v>
      </c>
      <c r="B18" s="109"/>
      <c r="C18" s="16">
        <f>C21+C29+C39+C50+C86+C135</f>
        <v>32090.260000000006</v>
      </c>
      <c r="D18" s="16">
        <f>D21+D29+D39+D50+D86+D135</f>
        <v>2130483596.9299998</v>
      </c>
      <c r="E18" s="16">
        <v>0</v>
      </c>
      <c r="F18" s="16">
        <v>0</v>
      </c>
      <c r="G18" s="16">
        <f>G50+G86+G135</f>
        <v>12403.11</v>
      </c>
      <c r="H18" s="16">
        <f>H50+H86+H135</f>
        <v>899995580.37000024</v>
      </c>
      <c r="I18" s="16">
        <f>I21+I29+I39</f>
        <v>2299.1</v>
      </c>
      <c r="J18" s="16">
        <f>J21+J29+J39</f>
        <v>117972736.41</v>
      </c>
      <c r="K18" s="16">
        <f>K21+K29+K39+K50+K86+K135</f>
        <v>17388.050000000003</v>
      </c>
      <c r="L18" s="17">
        <f>L21+L29+L39+L50+L86+L135</f>
        <v>1112515280.1489997</v>
      </c>
      <c r="M18" s="16">
        <v>0</v>
      </c>
      <c r="N18" s="16">
        <v>0</v>
      </c>
      <c r="O18" s="16">
        <v>0</v>
      </c>
      <c r="P18" s="16">
        <v>0</v>
      </c>
      <c r="Q18" s="15"/>
      <c r="R18" s="15" t="e">
        <v>#REF!</v>
      </c>
      <c r="S18" s="15" t="e">
        <v>#REF!</v>
      </c>
      <c r="T18" s="15" t="e">
        <v>#REF!</v>
      </c>
      <c r="U18" s="15" t="e">
        <v>#REF!</v>
      </c>
      <c r="V18" s="15" t="e">
        <v>#REF!</v>
      </c>
      <c r="W18" s="15" t="e">
        <v>#REF!</v>
      </c>
      <c r="X18" s="15" t="e">
        <v>#REF!</v>
      </c>
      <c r="Y18" s="15" t="e">
        <v>#REF!</v>
      </c>
      <c r="Z18" s="15" t="e">
        <v>#REF!</v>
      </c>
      <c r="AB18" s="15" t="e">
        <v>#REF!</v>
      </c>
    </row>
    <row r="19" spans="1:37" ht="41.25" customHeight="1" x14ac:dyDescent="0.35">
      <c r="A19" s="18"/>
      <c r="B19" s="19" t="s">
        <v>22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20"/>
      <c r="R19" s="20" t="e">
        <v>#REF!</v>
      </c>
      <c r="S19" s="20" t="e">
        <v>#REF!</v>
      </c>
      <c r="T19" s="20" t="e">
        <v>#REF!</v>
      </c>
      <c r="U19" s="20" t="e">
        <v>#REF!</v>
      </c>
      <c r="V19" s="20" t="e">
        <v>#REF!</v>
      </c>
      <c r="W19" s="20" t="e">
        <v>#REF!</v>
      </c>
      <c r="X19" s="20" t="e">
        <v>#REF!</v>
      </c>
      <c r="Y19" s="20" t="e">
        <v>#REF!</v>
      </c>
      <c r="Z19" s="20" t="e">
        <v>#REF!</v>
      </c>
      <c r="AA19" s="20" t="e">
        <v>#REF!</v>
      </c>
      <c r="AB19" s="20" t="e">
        <v>#REF!</v>
      </c>
      <c r="AC19" s="20" t="e">
        <v>#REF!</v>
      </c>
    </row>
    <row r="20" spans="1:37" ht="56.25" customHeight="1" x14ac:dyDescent="0.35">
      <c r="A20" s="18"/>
      <c r="B20" s="19" t="s">
        <v>23</v>
      </c>
      <c r="C20" s="14">
        <f>C21</f>
        <v>1483.8000000000002</v>
      </c>
      <c r="D20" s="14">
        <f t="shared" ref="D20:P20" si="0">D21</f>
        <v>71442391.969999999</v>
      </c>
      <c r="E20" s="14">
        <f t="shared" si="0"/>
        <v>0</v>
      </c>
      <c r="F20" s="14">
        <f t="shared" si="0"/>
        <v>0</v>
      </c>
      <c r="G20" s="14">
        <f t="shared" si="0"/>
        <v>0</v>
      </c>
      <c r="H20" s="14">
        <f t="shared" si="0"/>
        <v>0</v>
      </c>
      <c r="I20" s="14">
        <f t="shared" si="0"/>
        <v>748</v>
      </c>
      <c r="J20" s="14">
        <f t="shared" si="0"/>
        <v>37411755.559999995</v>
      </c>
      <c r="K20" s="14">
        <f t="shared" si="0"/>
        <v>735.80000000000007</v>
      </c>
      <c r="L20" s="14">
        <f t="shared" si="0"/>
        <v>34030636.409999996</v>
      </c>
      <c r="M20" s="14">
        <f t="shared" si="0"/>
        <v>0</v>
      </c>
      <c r="N20" s="14">
        <f t="shared" si="0"/>
        <v>0</v>
      </c>
      <c r="O20" s="14">
        <f t="shared" si="0"/>
        <v>0</v>
      </c>
      <c r="P20" s="14">
        <f t="shared" si="0"/>
        <v>0</v>
      </c>
      <c r="Q20" s="21"/>
      <c r="R20" s="21" t="e">
        <v>#REF!</v>
      </c>
      <c r="S20" s="21"/>
      <c r="T20" s="21" t="e">
        <v>#REF!</v>
      </c>
      <c r="U20" s="21" t="e">
        <v>#REF!</v>
      </c>
      <c r="V20" s="21" t="e">
        <v>#REF!</v>
      </c>
      <c r="W20" s="21" t="e">
        <v>#REF!</v>
      </c>
      <c r="X20" s="21" t="e">
        <v>#REF!</v>
      </c>
      <c r="Y20" s="21" t="e">
        <v>#REF!</v>
      </c>
      <c r="Z20" s="21" t="e">
        <v>#REF!</v>
      </c>
      <c r="AA20" s="21" t="e">
        <v>#REF!</v>
      </c>
      <c r="AB20" s="21" t="e">
        <v>#REF!</v>
      </c>
      <c r="AC20" s="21" t="e">
        <v>#REF!</v>
      </c>
    </row>
    <row r="21" spans="1:37" ht="41.25" customHeight="1" x14ac:dyDescent="0.35">
      <c r="A21" s="18"/>
      <c r="B21" s="19" t="s">
        <v>24</v>
      </c>
      <c r="C21" s="14">
        <f>SUM(C22:C26)</f>
        <v>1483.8000000000002</v>
      </c>
      <c r="D21" s="14">
        <f t="shared" ref="D21:P21" si="1">SUM(D22:D26)</f>
        <v>71442391.969999999</v>
      </c>
      <c r="E21" s="14">
        <f t="shared" si="1"/>
        <v>0</v>
      </c>
      <c r="F21" s="14">
        <f t="shared" si="1"/>
        <v>0</v>
      </c>
      <c r="G21" s="14">
        <f t="shared" si="1"/>
        <v>0</v>
      </c>
      <c r="H21" s="14">
        <f t="shared" si="1"/>
        <v>0</v>
      </c>
      <c r="I21" s="14">
        <f t="shared" si="1"/>
        <v>748</v>
      </c>
      <c r="J21" s="14">
        <f t="shared" si="1"/>
        <v>37411755.559999995</v>
      </c>
      <c r="K21" s="14">
        <f t="shared" si="1"/>
        <v>735.80000000000007</v>
      </c>
      <c r="L21" s="14">
        <f t="shared" si="1"/>
        <v>34030636.409999996</v>
      </c>
      <c r="M21" s="14">
        <f t="shared" si="1"/>
        <v>0</v>
      </c>
      <c r="N21" s="14">
        <f t="shared" si="1"/>
        <v>0</v>
      </c>
      <c r="O21" s="14">
        <f t="shared" si="1"/>
        <v>0</v>
      </c>
      <c r="P21" s="14">
        <f t="shared" si="1"/>
        <v>0</v>
      </c>
      <c r="Q21" s="21">
        <v>51000</v>
      </c>
      <c r="R21" s="21">
        <v>0</v>
      </c>
      <c r="S21" s="21">
        <v>0</v>
      </c>
      <c r="T21" s="21">
        <v>0</v>
      </c>
      <c r="U21" s="21">
        <v>0</v>
      </c>
      <c r="V21" s="21">
        <v>34408000</v>
      </c>
      <c r="W21" s="21">
        <v>230000</v>
      </c>
      <c r="X21" s="21">
        <v>33846800</v>
      </c>
      <c r="Y21" s="21">
        <v>138000</v>
      </c>
      <c r="Z21" s="21">
        <v>0</v>
      </c>
      <c r="AA21" s="21">
        <v>0</v>
      </c>
      <c r="AB21" s="21">
        <v>0</v>
      </c>
      <c r="AC21" s="21">
        <v>0</v>
      </c>
      <c r="AE21" s="22">
        <v>67870272.3715</v>
      </c>
      <c r="AF21" s="22">
        <v>2857695.6787999999</v>
      </c>
      <c r="AG21" s="23">
        <v>714423.91969999857</v>
      </c>
      <c r="AH21" s="22"/>
      <c r="AI21" s="22">
        <v>67870272.370000005</v>
      </c>
      <c r="AJ21" s="22">
        <v>2857695.68</v>
      </c>
      <c r="AK21" s="22">
        <v>714423.92</v>
      </c>
    </row>
    <row r="22" spans="1:37" ht="28" customHeight="1" x14ac:dyDescent="0.35">
      <c r="A22" s="24">
        <v>1</v>
      </c>
      <c r="B22" s="25" t="s">
        <v>25</v>
      </c>
      <c r="C22" s="26">
        <v>229.8</v>
      </c>
      <c r="D22" s="26">
        <v>11262396.41</v>
      </c>
      <c r="E22" s="27">
        <v>0</v>
      </c>
      <c r="F22" s="27">
        <f>ROUND(R22,2)</f>
        <v>0</v>
      </c>
      <c r="G22" s="27">
        <v>0</v>
      </c>
      <c r="H22" s="27">
        <f>ROUND(T22,2)</f>
        <v>0</v>
      </c>
      <c r="I22" s="27">
        <v>57.2</v>
      </c>
      <c r="J22" s="26">
        <v>3031600</v>
      </c>
      <c r="K22" s="27">
        <v>172.6</v>
      </c>
      <c r="L22" s="26">
        <v>8230796.4100000001</v>
      </c>
      <c r="M22" s="27">
        <v>0</v>
      </c>
      <c r="N22" s="27">
        <f>ROUND(Z22,2)</f>
        <v>0</v>
      </c>
      <c r="O22" s="27">
        <v>0</v>
      </c>
      <c r="P22" s="27">
        <f>ROUND(AB22,2)</f>
        <v>0</v>
      </c>
      <c r="Q22" s="28"/>
      <c r="R22" s="29">
        <v>0</v>
      </c>
      <c r="S22" s="29"/>
      <c r="T22" s="29">
        <v>0</v>
      </c>
      <c r="U22" s="29"/>
      <c r="V22" s="29">
        <v>2631200</v>
      </c>
      <c r="W22" s="29">
        <v>46000</v>
      </c>
      <c r="X22" s="29">
        <v>7939600</v>
      </c>
      <c r="Y22" s="29">
        <v>46000</v>
      </c>
      <c r="Z22" s="29">
        <v>0</v>
      </c>
      <c r="AA22" s="29"/>
      <c r="AB22" s="29"/>
      <c r="AC22" s="29"/>
      <c r="AE22" s="22">
        <v>10699276.589499999</v>
      </c>
      <c r="AF22" s="22">
        <v>450495.85639999999</v>
      </c>
      <c r="AG22" s="23">
        <v>112623.96410000132</v>
      </c>
      <c r="AH22" s="22"/>
      <c r="AI22" s="22">
        <v>10699276.59</v>
      </c>
      <c r="AJ22" s="22">
        <v>450495.86</v>
      </c>
      <c r="AK22" s="22">
        <v>112623.96</v>
      </c>
    </row>
    <row r="23" spans="1:37" ht="28" customHeight="1" x14ac:dyDescent="0.35">
      <c r="A23" s="30">
        <v>2</v>
      </c>
      <c r="B23" s="25" t="s">
        <v>26</v>
      </c>
      <c r="C23" s="26">
        <v>518.1</v>
      </c>
      <c r="D23" s="26">
        <v>24165422.359999999</v>
      </c>
      <c r="E23" s="31">
        <v>0</v>
      </c>
      <c r="F23" s="31">
        <f>ROUND(R23,2)</f>
        <v>0</v>
      </c>
      <c r="G23" s="31">
        <v>0</v>
      </c>
      <c r="H23" s="31">
        <f>ROUND(T23,2)</f>
        <v>0</v>
      </c>
      <c r="I23" s="31">
        <v>238.5</v>
      </c>
      <c r="J23" s="26">
        <v>11336442.359999999</v>
      </c>
      <c r="K23" s="31">
        <v>279.60000000000002</v>
      </c>
      <c r="L23" s="26">
        <v>12828980</v>
      </c>
      <c r="M23" s="31">
        <v>0</v>
      </c>
      <c r="N23" s="31">
        <f>ROUND(Z23,2)</f>
        <v>0</v>
      </c>
      <c r="O23" s="31">
        <v>0</v>
      </c>
      <c r="P23" s="31">
        <f>ROUND(AB23,2)</f>
        <v>0</v>
      </c>
      <c r="Q23" s="28"/>
      <c r="R23" s="29">
        <v>0</v>
      </c>
      <c r="T23" s="29">
        <v>0</v>
      </c>
      <c r="V23" s="29">
        <v>10971000</v>
      </c>
      <c r="W23" s="29">
        <v>46000</v>
      </c>
      <c r="X23" s="29">
        <v>12861600.000000002</v>
      </c>
      <c r="Y23" s="29">
        <v>46000</v>
      </c>
      <c r="Z23" s="29">
        <v>0</v>
      </c>
      <c r="AE23" s="22">
        <v>22957151.241999999</v>
      </c>
      <c r="AF23" s="22">
        <v>966616.89439999999</v>
      </c>
      <c r="AG23" s="23">
        <v>241654.22360000073</v>
      </c>
      <c r="AH23" s="22"/>
      <c r="AI23" s="22">
        <v>22957151.239999998</v>
      </c>
      <c r="AJ23" s="22">
        <v>966616.89</v>
      </c>
      <c r="AK23" s="22">
        <v>241654.22</v>
      </c>
    </row>
    <row r="24" spans="1:37" ht="28" customHeight="1" x14ac:dyDescent="0.35">
      <c r="A24" s="30">
        <v>3</v>
      </c>
      <c r="B24" s="25" t="s">
        <v>27</v>
      </c>
      <c r="C24" s="26">
        <v>60.2</v>
      </c>
      <c r="D24" s="26">
        <v>2987683.83</v>
      </c>
      <c r="E24" s="31">
        <v>0</v>
      </c>
      <c r="F24" s="31">
        <f>ROUND(R24,2)</f>
        <v>0</v>
      </c>
      <c r="G24" s="31">
        <v>0</v>
      </c>
      <c r="H24" s="31">
        <f>ROUND(T24,2)</f>
        <v>0</v>
      </c>
      <c r="I24" s="31">
        <v>60.2</v>
      </c>
      <c r="J24" s="26">
        <v>2987683.83</v>
      </c>
      <c r="K24" s="31">
        <v>0</v>
      </c>
      <c r="L24" s="31">
        <f>ROUND(X24,2)</f>
        <v>0</v>
      </c>
      <c r="M24" s="31">
        <v>0</v>
      </c>
      <c r="N24" s="31">
        <f>ROUND(Z24,2)</f>
        <v>0</v>
      </c>
      <c r="O24" s="31">
        <v>0</v>
      </c>
      <c r="P24" s="31">
        <f>ROUND(AB24,2)</f>
        <v>0</v>
      </c>
      <c r="Q24" s="28"/>
      <c r="R24" s="29">
        <v>0</v>
      </c>
      <c r="T24" s="29">
        <v>0</v>
      </c>
      <c r="V24" s="29">
        <v>2769200</v>
      </c>
      <c r="W24" s="29">
        <v>46000</v>
      </c>
      <c r="X24" s="29">
        <v>0</v>
      </c>
      <c r="Y24" s="29">
        <v>0</v>
      </c>
      <c r="Z24" s="29">
        <v>0</v>
      </c>
      <c r="AE24" s="22">
        <v>2838299.6384999999</v>
      </c>
      <c r="AF24" s="22">
        <v>119507.35320000001</v>
      </c>
      <c r="AG24" s="23">
        <v>29876.838300000178</v>
      </c>
      <c r="AH24" s="22"/>
      <c r="AI24" s="22">
        <v>2838299.64</v>
      </c>
      <c r="AJ24" s="22">
        <v>119507.35</v>
      </c>
      <c r="AK24" s="22">
        <v>29876.84</v>
      </c>
    </row>
    <row r="25" spans="1:37" ht="28" customHeight="1" x14ac:dyDescent="0.35">
      <c r="A25" s="30">
        <v>4</v>
      </c>
      <c r="B25" s="25" t="s">
        <v>28</v>
      </c>
      <c r="C25" s="26">
        <v>148.6</v>
      </c>
      <c r="D25" s="26">
        <v>7875800</v>
      </c>
      <c r="E25" s="31">
        <v>0</v>
      </c>
      <c r="F25" s="31">
        <f>ROUND(R25,2)</f>
        <v>0</v>
      </c>
      <c r="G25" s="31">
        <v>0</v>
      </c>
      <c r="H25" s="31">
        <f>ROUND(T25,2)</f>
        <v>0</v>
      </c>
      <c r="I25" s="31">
        <v>148.6</v>
      </c>
      <c r="J25" s="26">
        <v>7875800</v>
      </c>
      <c r="K25" s="31">
        <v>0</v>
      </c>
      <c r="L25" s="31">
        <f>ROUND(X25,2)</f>
        <v>0</v>
      </c>
      <c r="M25" s="31">
        <v>0</v>
      </c>
      <c r="N25" s="31">
        <f>ROUND(Z25,2)</f>
        <v>0</v>
      </c>
      <c r="O25" s="31">
        <v>0</v>
      </c>
      <c r="P25" s="31">
        <f>ROUND(AB25,2)</f>
        <v>0</v>
      </c>
      <c r="Q25" s="28"/>
      <c r="R25" s="29">
        <v>0</v>
      </c>
      <c r="T25" s="29">
        <v>0</v>
      </c>
      <c r="V25" s="29">
        <v>6835600</v>
      </c>
      <c r="W25" s="29">
        <v>46000</v>
      </c>
      <c r="X25" s="29">
        <v>0</v>
      </c>
      <c r="Y25" s="29">
        <v>0</v>
      </c>
      <c r="Z25" s="29">
        <v>0</v>
      </c>
      <c r="AE25" s="22">
        <v>7482010</v>
      </c>
      <c r="AF25" s="22">
        <v>315032</v>
      </c>
      <c r="AG25" s="23">
        <v>78758</v>
      </c>
      <c r="AH25" s="22"/>
      <c r="AI25" s="22">
        <v>7482010</v>
      </c>
      <c r="AJ25" s="22">
        <v>315032</v>
      </c>
      <c r="AK25" s="22">
        <v>78758</v>
      </c>
    </row>
    <row r="26" spans="1:37" ht="28" customHeight="1" x14ac:dyDescent="0.35">
      <c r="A26" s="32">
        <v>5</v>
      </c>
      <c r="B26" s="25" t="s">
        <v>29</v>
      </c>
      <c r="C26" s="26">
        <v>527.1</v>
      </c>
      <c r="D26" s="26">
        <v>25151089.370000001</v>
      </c>
      <c r="E26" s="33">
        <v>0</v>
      </c>
      <c r="F26" s="33">
        <f>ROUND(R26,2)</f>
        <v>0</v>
      </c>
      <c r="G26" s="33">
        <v>0</v>
      </c>
      <c r="H26" s="33">
        <f>ROUND(T26,2)</f>
        <v>0</v>
      </c>
      <c r="I26" s="33">
        <v>243.5</v>
      </c>
      <c r="J26" s="26">
        <v>12180229.369999999</v>
      </c>
      <c r="K26" s="33">
        <v>283.60000000000002</v>
      </c>
      <c r="L26" s="26">
        <v>12970860</v>
      </c>
      <c r="M26" s="33">
        <v>0</v>
      </c>
      <c r="N26" s="33">
        <f>ROUND(Z26,2)</f>
        <v>0</v>
      </c>
      <c r="O26" s="33">
        <v>0</v>
      </c>
      <c r="P26" s="33">
        <f>ROUND(AB26,2)</f>
        <v>0</v>
      </c>
      <c r="Q26" s="34"/>
      <c r="R26" s="29">
        <v>0</v>
      </c>
      <c r="S26" s="35"/>
      <c r="T26" s="29">
        <v>0</v>
      </c>
      <c r="U26" s="35"/>
      <c r="V26" s="29">
        <v>11201000</v>
      </c>
      <c r="W26" s="29">
        <v>46000</v>
      </c>
      <c r="X26" s="29">
        <v>13045600.000000002</v>
      </c>
      <c r="Y26" s="29">
        <v>46000</v>
      </c>
      <c r="Z26" s="29">
        <v>0</v>
      </c>
      <c r="AA26" s="35"/>
      <c r="AB26" s="35"/>
      <c r="AC26" s="35"/>
      <c r="AE26" s="22">
        <v>23893534.901500002</v>
      </c>
      <c r="AF26" s="22">
        <v>1006043.5748000001</v>
      </c>
      <c r="AG26" s="23">
        <v>251510.89369999943</v>
      </c>
      <c r="AH26" s="22"/>
      <c r="AI26" s="22">
        <v>23893534.899999999</v>
      </c>
      <c r="AJ26" s="22">
        <v>1006043.57</v>
      </c>
      <c r="AK26" s="22">
        <v>251510.89</v>
      </c>
    </row>
    <row r="27" spans="1:37" ht="41.25" customHeight="1" x14ac:dyDescent="0.35">
      <c r="A27" s="18"/>
      <c r="B27" s="19" t="s">
        <v>30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1" t="e">
        <v>#DIV/0!</v>
      </c>
      <c r="R27" s="21" t="e">
        <v>#REF!</v>
      </c>
      <c r="S27" s="21" t="e">
        <v>#REF!</v>
      </c>
      <c r="T27" s="21" t="e">
        <v>#REF!</v>
      </c>
      <c r="U27" s="21" t="e">
        <v>#REF!</v>
      </c>
      <c r="V27" s="21" t="e">
        <v>#REF!</v>
      </c>
      <c r="W27" s="21" t="e">
        <v>#REF!</v>
      </c>
      <c r="X27" s="21" t="e">
        <v>#REF!</v>
      </c>
      <c r="Y27" s="21" t="e">
        <v>#REF!</v>
      </c>
      <c r="Z27" s="21" t="e">
        <v>#REF!</v>
      </c>
      <c r="AA27" s="21" t="e">
        <v>#REF!</v>
      </c>
      <c r="AB27" s="21" t="e">
        <v>#REF!</v>
      </c>
      <c r="AC27" s="21" t="e">
        <v>#REF!</v>
      </c>
      <c r="AE27" s="22">
        <v>0</v>
      </c>
      <c r="AF27" s="22">
        <v>0</v>
      </c>
      <c r="AG27" s="23">
        <v>0</v>
      </c>
      <c r="AH27" s="22"/>
      <c r="AI27" s="22">
        <v>0</v>
      </c>
      <c r="AJ27" s="22">
        <v>0</v>
      </c>
      <c r="AK27" s="22">
        <v>0</v>
      </c>
    </row>
    <row r="28" spans="1:37" ht="53.25" customHeight="1" x14ac:dyDescent="0.35">
      <c r="A28" s="18"/>
      <c r="B28" s="19" t="s">
        <v>31</v>
      </c>
      <c r="C28" s="14">
        <f>C29</f>
        <v>672.1</v>
      </c>
      <c r="D28" s="14">
        <f t="shared" ref="D28:P28" si="2">D29</f>
        <v>35025117.100000001</v>
      </c>
      <c r="E28" s="14">
        <f t="shared" si="2"/>
        <v>0</v>
      </c>
      <c r="F28" s="14">
        <f t="shared" si="2"/>
        <v>0</v>
      </c>
      <c r="G28" s="14">
        <f t="shared" si="2"/>
        <v>0</v>
      </c>
      <c r="H28" s="14">
        <f t="shared" si="2"/>
        <v>0</v>
      </c>
      <c r="I28" s="14">
        <f t="shared" si="2"/>
        <v>632.6</v>
      </c>
      <c r="J28" s="14">
        <f t="shared" si="2"/>
        <v>33050117.100000001</v>
      </c>
      <c r="K28" s="14">
        <f t="shared" si="2"/>
        <v>39.5</v>
      </c>
      <c r="L28" s="14">
        <f t="shared" si="2"/>
        <v>1975000</v>
      </c>
      <c r="M28" s="14">
        <f t="shared" si="2"/>
        <v>0</v>
      </c>
      <c r="N28" s="14">
        <f t="shared" si="2"/>
        <v>0</v>
      </c>
      <c r="O28" s="14">
        <f t="shared" si="2"/>
        <v>0</v>
      </c>
      <c r="P28" s="14">
        <f t="shared" si="2"/>
        <v>0</v>
      </c>
      <c r="Q28" s="21">
        <v>50000</v>
      </c>
      <c r="R28" s="21" t="e">
        <v>#REF!</v>
      </c>
      <c r="S28" s="21" t="e">
        <v>#REF!</v>
      </c>
      <c r="T28" s="21" t="e">
        <v>#REF!</v>
      </c>
      <c r="U28" s="21" t="e">
        <v>#REF!</v>
      </c>
      <c r="V28" s="21" t="e">
        <v>#REF!</v>
      </c>
      <c r="W28" s="21" t="e">
        <v>#REF!</v>
      </c>
      <c r="X28" s="21" t="e">
        <v>#REF!</v>
      </c>
      <c r="Y28" s="21" t="e">
        <v>#REF!</v>
      </c>
      <c r="Z28" s="21" t="e">
        <v>#REF!</v>
      </c>
      <c r="AA28" s="21" t="e">
        <v>#REF!</v>
      </c>
      <c r="AB28" s="21" t="e">
        <v>#REF!</v>
      </c>
      <c r="AC28" s="21" t="e">
        <v>#REF!</v>
      </c>
      <c r="AE28" s="22">
        <v>31924750</v>
      </c>
      <c r="AF28" s="22">
        <v>1344200</v>
      </c>
      <c r="AG28" s="23">
        <v>336050</v>
      </c>
      <c r="AH28" s="22"/>
      <c r="AI28" s="22">
        <v>31924750</v>
      </c>
      <c r="AJ28" s="22">
        <v>1344200</v>
      </c>
      <c r="AK28" s="22">
        <v>336050</v>
      </c>
    </row>
    <row r="29" spans="1:37" ht="42" customHeight="1" x14ac:dyDescent="0.35">
      <c r="A29" s="18"/>
      <c r="B29" s="36" t="s">
        <v>24</v>
      </c>
      <c r="C29" s="37">
        <f>SUM(C30:C35)</f>
        <v>672.1</v>
      </c>
      <c r="D29" s="37">
        <f t="shared" ref="D29:P29" si="3">SUM(D30:D35)</f>
        <v>35025117.100000001</v>
      </c>
      <c r="E29" s="37">
        <f t="shared" si="3"/>
        <v>0</v>
      </c>
      <c r="F29" s="37">
        <f t="shared" si="3"/>
        <v>0</v>
      </c>
      <c r="G29" s="37">
        <f t="shared" si="3"/>
        <v>0</v>
      </c>
      <c r="H29" s="37">
        <f t="shared" si="3"/>
        <v>0</v>
      </c>
      <c r="I29" s="37">
        <f t="shared" si="3"/>
        <v>632.6</v>
      </c>
      <c r="J29" s="37">
        <f t="shared" si="3"/>
        <v>33050117.100000001</v>
      </c>
      <c r="K29" s="37">
        <f t="shared" si="3"/>
        <v>39.5</v>
      </c>
      <c r="L29" s="37">
        <f t="shared" si="3"/>
        <v>1975000</v>
      </c>
      <c r="M29" s="37">
        <f t="shared" si="3"/>
        <v>0</v>
      </c>
      <c r="N29" s="37">
        <f t="shared" si="3"/>
        <v>0</v>
      </c>
      <c r="O29" s="37">
        <f t="shared" si="3"/>
        <v>0</v>
      </c>
      <c r="P29" s="37">
        <f t="shared" si="3"/>
        <v>0</v>
      </c>
      <c r="Q29" s="21">
        <v>50000</v>
      </c>
      <c r="R29" s="21">
        <v>0</v>
      </c>
      <c r="S29" s="21">
        <v>102000</v>
      </c>
      <c r="T29" s="21">
        <v>0</v>
      </c>
      <c r="U29" s="21">
        <v>102000</v>
      </c>
      <c r="V29" s="21">
        <v>15978300</v>
      </c>
      <c r="W29" s="21">
        <v>102000</v>
      </c>
      <c r="X29" s="21">
        <v>2014500</v>
      </c>
      <c r="Y29" s="21">
        <v>102000</v>
      </c>
      <c r="Z29" s="21">
        <v>0</v>
      </c>
      <c r="AA29" s="21">
        <v>102000</v>
      </c>
      <c r="AB29" s="21">
        <v>0</v>
      </c>
      <c r="AC29" s="21">
        <v>102000</v>
      </c>
      <c r="AE29" s="22">
        <v>31924750</v>
      </c>
      <c r="AF29" s="22">
        <v>1344200</v>
      </c>
      <c r="AG29" s="23">
        <v>336050</v>
      </c>
      <c r="AH29" s="22"/>
      <c r="AI29" s="22">
        <v>31924750</v>
      </c>
      <c r="AJ29" s="22">
        <v>1344200</v>
      </c>
      <c r="AK29" s="22">
        <v>336050</v>
      </c>
    </row>
    <row r="30" spans="1:37" ht="28" customHeight="1" x14ac:dyDescent="0.35">
      <c r="A30" s="24">
        <v>1</v>
      </c>
      <c r="B30" s="38" t="s">
        <v>32</v>
      </c>
      <c r="C30" s="39">
        <v>89.2</v>
      </c>
      <c r="D30" s="31">
        <v>5880117.0999999996</v>
      </c>
      <c r="E30" s="31">
        <v>0</v>
      </c>
      <c r="F30" s="31">
        <f>ROUND(R30,2)</f>
        <v>0</v>
      </c>
      <c r="G30" s="26">
        <v>0</v>
      </c>
      <c r="H30" s="31">
        <v>0</v>
      </c>
      <c r="I30" s="31">
        <v>89.2</v>
      </c>
      <c r="J30" s="31">
        <v>5880117.0999999996</v>
      </c>
      <c r="K30" s="31">
        <v>0</v>
      </c>
      <c r="L30" s="31">
        <f>ROUND(X30,2)</f>
        <v>0</v>
      </c>
      <c r="M30" s="31">
        <v>0</v>
      </c>
      <c r="N30" s="31">
        <f>ROUND(Z30,2)</f>
        <v>0</v>
      </c>
      <c r="O30" s="31">
        <v>0</v>
      </c>
      <c r="P30" s="31">
        <f>ROUND(AB30,2)</f>
        <v>0</v>
      </c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E30" s="22"/>
      <c r="AF30" s="22"/>
      <c r="AG30" s="23"/>
      <c r="AH30" s="22"/>
      <c r="AI30" s="22"/>
      <c r="AJ30" s="22"/>
      <c r="AK30" s="22"/>
    </row>
    <row r="31" spans="1:37" ht="28" customHeight="1" x14ac:dyDescent="0.35">
      <c r="A31" s="24">
        <v>2</v>
      </c>
      <c r="B31" s="38" t="s">
        <v>33</v>
      </c>
      <c r="C31" s="39">
        <v>51.8</v>
      </c>
      <c r="D31" s="31">
        <v>2590000</v>
      </c>
      <c r="E31" s="31">
        <v>0</v>
      </c>
      <c r="F31" s="31">
        <f>ROUND(R31,2)</f>
        <v>0</v>
      </c>
      <c r="G31" s="26">
        <v>0</v>
      </c>
      <c r="H31" s="31">
        <v>0</v>
      </c>
      <c r="I31" s="31">
        <v>51.8</v>
      </c>
      <c r="J31" s="31">
        <v>2590000</v>
      </c>
      <c r="K31" s="31">
        <v>0</v>
      </c>
      <c r="L31" s="31">
        <f>ROUND(X31,2)</f>
        <v>0</v>
      </c>
      <c r="M31" s="31">
        <v>0</v>
      </c>
      <c r="N31" s="31">
        <f>ROUND(Z31,2)</f>
        <v>0</v>
      </c>
      <c r="O31" s="31">
        <v>0</v>
      </c>
      <c r="P31" s="31">
        <f>ROUND(AB31,2)</f>
        <v>0</v>
      </c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E31" s="22"/>
      <c r="AF31" s="22"/>
      <c r="AG31" s="23"/>
      <c r="AH31" s="22"/>
      <c r="AI31" s="22"/>
      <c r="AJ31" s="22"/>
      <c r="AK31" s="22"/>
    </row>
    <row r="32" spans="1:37" ht="28" customHeight="1" x14ac:dyDescent="0.35">
      <c r="A32" s="24">
        <v>3</v>
      </c>
      <c r="B32" s="38" t="s">
        <v>34</v>
      </c>
      <c r="C32" s="27">
        <v>292.7</v>
      </c>
      <c r="D32" s="26">
        <v>14635000</v>
      </c>
      <c r="E32" s="27">
        <v>0</v>
      </c>
      <c r="F32" s="27">
        <f>ROUND(R32,2)</f>
        <v>0</v>
      </c>
      <c r="G32" s="27">
        <v>0</v>
      </c>
      <c r="H32" s="26">
        <v>0</v>
      </c>
      <c r="I32" s="27">
        <v>292.7</v>
      </c>
      <c r="J32" s="26">
        <v>14635000</v>
      </c>
      <c r="K32" s="27">
        <v>0</v>
      </c>
      <c r="L32" s="27">
        <f>ROUND(X32,2)</f>
        <v>0</v>
      </c>
      <c r="M32" s="27">
        <v>0</v>
      </c>
      <c r="N32" s="27">
        <f>ROUND(Z32,2)</f>
        <v>0</v>
      </c>
      <c r="O32" s="27">
        <v>0</v>
      </c>
      <c r="P32" s="27">
        <f>ROUND(AB32,2)</f>
        <v>0</v>
      </c>
      <c r="Q32" s="28"/>
      <c r="R32" s="29">
        <v>0</v>
      </c>
      <c r="S32" s="29">
        <v>51000</v>
      </c>
      <c r="T32" s="29">
        <v>0</v>
      </c>
      <c r="U32" s="29">
        <v>51000</v>
      </c>
      <c r="V32" s="29">
        <v>14927700</v>
      </c>
      <c r="W32" s="29">
        <v>51000</v>
      </c>
      <c r="X32" s="29">
        <v>0</v>
      </c>
      <c r="Y32" s="29">
        <v>51000</v>
      </c>
      <c r="Z32" s="29">
        <v>0</v>
      </c>
      <c r="AA32" s="29">
        <v>51000</v>
      </c>
      <c r="AB32" s="29"/>
      <c r="AC32" s="29">
        <v>51000</v>
      </c>
      <c r="AE32" s="22">
        <v>13903250</v>
      </c>
      <c r="AF32" s="22">
        <v>585400</v>
      </c>
      <c r="AG32" s="23">
        <v>146350</v>
      </c>
      <c r="AH32" s="22"/>
      <c r="AI32" s="22">
        <v>13903250</v>
      </c>
      <c r="AJ32" s="22">
        <v>585400</v>
      </c>
      <c r="AK32" s="22">
        <v>146350</v>
      </c>
    </row>
    <row r="33" spans="1:37" ht="28" customHeight="1" x14ac:dyDescent="0.35">
      <c r="A33" s="41">
        <v>4</v>
      </c>
      <c r="B33" s="38" t="s">
        <v>35</v>
      </c>
      <c r="C33" s="42">
        <v>82</v>
      </c>
      <c r="D33" s="26">
        <v>4100000</v>
      </c>
      <c r="E33" s="31">
        <v>0</v>
      </c>
      <c r="F33" s="31">
        <v>0</v>
      </c>
      <c r="G33" s="31">
        <v>0</v>
      </c>
      <c r="H33" s="26">
        <v>0</v>
      </c>
      <c r="I33" s="31">
        <v>82</v>
      </c>
      <c r="J33" s="26">
        <v>4100000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4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43"/>
      <c r="AC33" s="29"/>
      <c r="AE33" s="22"/>
      <c r="AF33" s="22"/>
      <c r="AG33" s="23"/>
      <c r="AH33" s="22"/>
      <c r="AI33" s="22"/>
      <c r="AJ33" s="22"/>
      <c r="AK33" s="22"/>
    </row>
    <row r="34" spans="1:37" ht="28" customHeight="1" x14ac:dyDescent="0.35">
      <c r="A34" s="44">
        <v>5</v>
      </c>
      <c r="B34" s="38" t="s">
        <v>36</v>
      </c>
      <c r="C34" s="33">
        <f>E34+G34+I34+K34+M34+O34</f>
        <v>96.3</v>
      </c>
      <c r="D34" s="26">
        <v>4815000</v>
      </c>
      <c r="E34" s="33">
        <v>0</v>
      </c>
      <c r="F34" s="33">
        <f>ROUND(R34,2)</f>
        <v>0</v>
      </c>
      <c r="G34" s="33">
        <v>0</v>
      </c>
      <c r="H34" s="26">
        <v>0</v>
      </c>
      <c r="I34" s="33">
        <v>96.3</v>
      </c>
      <c r="J34" s="26">
        <v>4815000</v>
      </c>
      <c r="K34" s="33">
        <v>0</v>
      </c>
      <c r="L34" s="33">
        <f>ROUND(X34,2)</f>
        <v>0</v>
      </c>
      <c r="M34" s="33">
        <v>0</v>
      </c>
      <c r="N34" s="33">
        <f>ROUND(Z34,2)</f>
        <v>0</v>
      </c>
      <c r="O34" s="33">
        <v>0</v>
      </c>
      <c r="P34" s="33">
        <f>ROUND(AB34,2)</f>
        <v>0</v>
      </c>
      <c r="Q34" s="34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43"/>
      <c r="AC34" s="29"/>
      <c r="AE34" s="22"/>
      <c r="AF34" s="22"/>
      <c r="AG34" s="23"/>
      <c r="AH34" s="22"/>
      <c r="AI34" s="22"/>
      <c r="AJ34" s="22"/>
      <c r="AK34" s="22"/>
    </row>
    <row r="35" spans="1:37" ht="28" customHeight="1" x14ac:dyDescent="0.35">
      <c r="A35" s="32">
        <v>6</v>
      </c>
      <c r="B35" s="45" t="s">
        <v>37</v>
      </c>
      <c r="C35" s="46">
        <v>60.1</v>
      </c>
      <c r="D35" s="47">
        <v>3005000</v>
      </c>
      <c r="E35" s="31">
        <v>0</v>
      </c>
      <c r="F35" s="31">
        <f t="shared" ref="F35" si="4">ROUND(R35,2)</f>
        <v>0</v>
      </c>
      <c r="G35" s="46">
        <v>0</v>
      </c>
      <c r="H35" s="31">
        <v>0</v>
      </c>
      <c r="I35" s="46">
        <v>20.6</v>
      </c>
      <c r="J35" s="31">
        <v>1030000</v>
      </c>
      <c r="K35" s="46">
        <v>39.5</v>
      </c>
      <c r="L35" s="26">
        <v>1975000</v>
      </c>
      <c r="M35" s="31">
        <v>0</v>
      </c>
      <c r="N35" s="31">
        <f t="shared" ref="N35" si="5">ROUND(Z35,2)</f>
        <v>0</v>
      </c>
      <c r="O35" s="31">
        <v>0</v>
      </c>
      <c r="P35" s="31">
        <f t="shared" ref="P35" si="6">ROUND(AB35,2)</f>
        <v>0</v>
      </c>
      <c r="Q35" s="34"/>
      <c r="R35" s="29">
        <v>0</v>
      </c>
      <c r="S35" s="29">
        <v>51000</v>
      </c>
      <c r="T35" s="29">
        <v>0</v>
      </c>
      <c r="U35" s="29">
        <v>51000</v>
      </c>
      <c r="V35" s="29">
        <v>1050600</v>
      </c>
      <c r="W35" s="29">
        <v>51000</v>
      </c>
      <c r="X35" s="29">
        <v>2014500</v>
      </c>
      <c r="Y35" s="29">
        <v>51000</v>
      </c>
      <c r="Z35" s="29">
        <v>0</v>
      </c>
      <c r="AA35" s="29">
        <v>51000</v>
      </c>
      <c r="AB35" s="35"/>
      <c r="AC35" s="29">
        <v>51000</v>
      </c>
      <c r="AE35" s="22">
        <v>2854750</v>
      </c>
      <c r="AF35" s="22">
        <v>120200</v>
      </c>
      <c r="AG35" s="23">
        <v>30050</v>
      </c>
      <c r="AH35" s="22"/>
      <c r="AI35" s="22">
        <v>2854750</v>
      </c>
      <c r="AJ35" s="22">
        <v>120200</v>
      </c>
      <c r="AK35" s="22">
        <v>30050</v>
      </c>
    </row>
    <row r="36" spans="1:37" s="50" customFormat="1" ht="54" customHeight="1" x14ac:dyDescent="0.3">
      <c r="A36" s="18"/>
      <c r="B36" s="36" t="s">
        <v>38</v>
      </c>
      <c r="C36" s="48">
        <v>0</v>
      </c>
      <c r="D36" s="48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21" t="e">
        <v>#DIV/0!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E36" s="22">
        <v>0</v>
      </c>
      <c r="AF36" s="22">
        <v>0</v>
      </c>
      <c r="AG36" s="23">
        <v>0</v>
      </c>
      <c r="AH36" s="22"/>
      <c r="AI36" s="22">
        <v>0</v>
      </c>
      <c r="AJ36" s="22">
        <v>0</v>
      </c>
      <c r="AK36" s="22">
        <v>0</v>
      </c>
    </row>
    <row r="37" spans="1:37" ht="42" customHeight="1" x14ac:dyDescent="0.35">
      <c r="A37" s="18"/>
      <c r="B37" s="36" t="s">
        <v>39</v>
      </c>
      <c r="C37" s="37"/>
      <c r="D37" s="37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21" t="e">
        <v>#DIV/0!</v>
      </c>
      <c r="R37" s="21" t="e">
        <v>#REF!</v>
      </c>
      <c r="S37" s="21" t="e">
        <v>#REF!</v>
      </c>
      <c r="T37" s="21" t="e">
        <v>#REF!</v>
      </c>
      <c r="U37" s="21" t="e">
        <v>#REF!</v>
      </c>
      <c r="V37" s="21" t="e">
        <v>#REF!</v>
      </c>
      <c r="W37" s="21" t="e">
        <v>#REF!</v>
      </c>
      <c r="X37" s="21" t="e">
        <v>#REF!</v>
      </c>
      <c r="Y37" s="21" t="e">
        <v>#REF!</v>
      </c>
      <c r="Z37" s="21" t="e">
        <v>#REF!</v>
      </c>
      <c r="AA37" s="21" t="e">
        <v>#REF!</v>
      </c>
      <c r="AB37" s="21" t="e">
        <v>#REF!</v>
      </c>
      <c r="AC37" s="21" t="e">
        <v>#REF!</v>
      </c>
      <c r="AE37" s="22">
        <v>0</v>
      </c>
      <c r="AF37" s="22">
        <v>0</v>
      </c>
      <c r="AG37" s="23">
        <v>0</v>
      </c>
      <c r="AH37" s="22"/>
      <c r="AI37" s="22">
        <v>0</v>
      </c>
      <c r="AJ37" s="22">
        <v>0</v>
      </c>
      <c r="AK37" s="22">
        <v>0</v>
      </c>
    </row>
    <row r="38" spans="1:37" ht="54" customHeight="1" x14ac:dyDescent="0.35">
      <c r="A38" s="18"/>
      <c r="B38" s="36" t="s">
        <v>40</v>
      </c>
      <c r="C38" s="37">
        <f>C39</f>
        <v>1052.5</v>
      </c>
      <c r="D38" s="37">
        <f t="shared" ref="D38:P38" si="7">D39</f>
        <v>54442225.460000001</v>
      </c>
      <c r="E38" s="37">
        <f t="shared" si="7"/>
        <v>0</v>
      </c>
      <c r="F38" s="37">
        <f t="shared" si="7"/>
        <v>0</v>
      </c>
      <c r="G38" s="37">
        <f t="shared" si="7"/>
        <v>0</v>
      </c>
      <c r="H38" s="37">
        <f t="shared" si="7"/>
        <v>0</v>
      </c>
      <c r="I38" s="37">
        <f t="shared" si="7"/>
        <v>918.5</v>
      </c>
      <c r="J38" s="37">
        <f t="shared" si="7"/>
        <v>47510863.75</v>
      </c>
      <c r="K38" s="37">
        <f t="shared" si="7"/>
        <v>134</v>
      </c>
      <c r="L38" s="37">
        <f t="shared" si="7"/>
        <v>6931361.71</v>
      </c>
      <c r="M38" s="37">
        <f t="shared" si="7"/>
        <v>0</v>
      </c>
      <c r="N38" s="37">
        <f t="shared" si="7"/>
        <v>0</v>
      </c>
      <c r="O38" s="37">
        <f t="shared" si="7"/>
        <v>0</v>
      </c>
      <c r="P38" s="37">
        <f t="shared" si="7"/>
        <v>0</v>
      </c>
      <c r="Q38" s="21">
        <v>51726.58</v>
      </c>
      <c r="R38" s="21" t="e">
        <v>#REF!</v>
      </c>
      <c r="S38" s="21" t="e">
        <v>#REF!</v>
      </c>
      <c r="T38" s="21" t="e">
        <v>#REF!</v>
      </c>
      <c r="U38" s="21" t="e">
        <v>#REF!</v>
      </c>
      <c r="V38" s="21" t="e">
        <v>#REF!</v>
      </c>
      <c r="W38" s="21" t="e">
        <v>#REF!</v>
      </c>
      <c r="X38" s="21" t="e">
        <v>#REF!</v>
      </c>
      <c r="Y38" s="21" t="e">
        <v>#REF!</v>
      </c>
      <c r="Z38" s="21" t="e">
        <v>#REF!</v>
      </c>
      <c r="AA38" s="21" t="e">
        <v>#REF!</v>
      </c>
      <c r="AB38" s="21" t="e">
        <v>#REF!</v>
      </c>
      <c r="AC38" s="21" t="e">
        <v>#REF!</v>
      </c>
      <c r="AE38" s="22">
        <v>51720114.177500002</v>
      </c>
      <c r="AF38" s="22">
        <v>2177689.0180000002</v>
      </c>
      <c r="AG38" s="23">
        <v>544422.25450000074</v>
      </c>
      <c r="AH38" s="22"/>
      <c r="AI38" s="22">
        <v>51720114.18</v>
      </c>
      <c r="AJ38" s="22">
        <v>2177689.02</v>
      </c>
      <c r="AK38" s="22">
        <v>544422.25</v>
      </c>
    </row>
    <row r="39" spans="1:37" ht="42" customHeight="1" x14ac:dyDescent="0.35">
      <c r="A39" s="18"/>
      <c r="B39" s="36" t="s">
        <v>24</v>
      </c>
      <c r="C39" s="37">
        <f>SUM(C40:C46)</f>
        <v>1052.5</v>
      </c>
      <c r="D39" s="37">
        <f t="shared" ref="D39:P39" si="8">SUM(D40:D46)</f>
        <v>54442225.460000001</v>
      </c>
      <c r="E39" s="37">
        <f t="shared" si="8"/>
        <v>0</v>
      </c>
      <c r="F39" s="37">
        <f t="shared" si="8"/>
        <v>0</v>
      </c>
      <c r="G39" s="37">
        <f t="shared" si="8"/>
        <v>0</v>
      </c>
      <c r="H39" s="37">
        <f t="shared" si="8"/>
        <v>0</v>
      </c>
      <c r="I39" s="37">
        <f t="shared" si="8"/>
        <v>918.5</v>
      </c>
      <c r="J39" s="37">
        <f t="shared" si="8"/>
        <v>47510863.75</v>
      </c>
      <c r="K39" s="37">
        <f t="shared" si="8"/>
        <v>134</v>
      </c>
      <c r="L39" s="37">
        <f t="shared" si="8"/>
        <v>6931361.71</v>
      </c>
      <c r="M39" s="37">
        <f t="shared" si="8"/>
        <v>0</v>
      </c>
      <c r="N39" s="37">
        <f t="shared" si="8"/>
        <v>0</v>
      </c>
      <c r="O39" s="37">
        <f t="shared" si="8"/>
        <v>0</v>
      </c>
      <c r="P39" s="37">
        <f t="shared" si="8"/>
        <v>0</v>
      </c>
      <c r="Q39" s="21">
        <v>51726.58</v>
      </c>
      <c r="R39" s="21" t="e">
        <v>#REF!</v>
      </c>
      <c r="S39" s="21" t="e">
        <v>#REF!</v>
      </c>
      <c r="T39" s="21" t="e">
        <v>#REF!</v>
      </c>
      <c r="U39" s="21" t="e">
        <v>#REF!</v>
      </c>
      <c r="V39" s="21" t="e">
        <v>#REF!</v>
      </c>
      <c r="W39" s="21" t="e">
        <v>#REF!</v>
      </c>
      <c r="X39" s="21" t="e">
        <v>#REF!</v>
      </c>
      <c r="Y39" s="21" t="e">
        <v>#REF!</v>
      </c>
      <c r="Z39" s="21" t="e">
        <v>#REF!</v>
      </c>
      <c r="AA39" s="21" t="e">
        <v>#REF!</v>
      </c>
      <c r="AB39" s="21" t="e">
        <v>#REF!</v>
      </c>
      <c r="AC39" s="21" t="e">
        <v>#REF!</v>
      </c>
      <c r="AE39" s="22">
        <v>51720114.177500002</v>
      </c>
      <c r="AF39" s="22">
        <v>2177689.0180000002</v>
      </c>
      <c r="AG39" s="23">
        <v>544422.25450000074</v>
      </c>
      <c r="AH39" s="22"/>
      <c r="AI39" s="22">
        <v>51720114.18</v>
      </c>
      <c r="AJ39" s="22">
        <v>2177689.02</v>
      </c>
      <c r="AK39" s="22">
        <v>544422.25</v>
      </c>
    </row>
    <row r="40" spans="1:37" ht="28" customHeight="1" x14ac:dyDescent="0.35">
      <c r="A40" s="24">
        <v>1</v>
      </c>
      <c r="B40" s="51" t="s">
        <v>41</v>
      </c>
      <c r="C40" s="46">
        <v>79.5</v>
      </c>
      <c r="D40" s="52">
        <v>4112263.11</v>
      </c>
      <c r="E40" s="31">
        <v>0</v>
      </c>
      <c r="F40" s="31">
        <v>0</v>
      </c>
      <c r="G40" s="46">
        <v>0</v>
      </c>
      <c r="H40" s="52">
        <v>0</v>
      </c>
      <c r="I40" s="31">
        <v>79.5</v>
      </c>
      <c r="J40" s="31">
        <v>4112263.11</v>
      </c>
      <c r="K40" s="46">
        <v>0</v>
      </c>
      <c r="L40" s="31">
        <f t="shared" ref="L40" si="9">ROUND(X40,2)</f>
        <v>0</v>
      </c>
      <c r="M40" s="31">
        <v>0</v>
      </c>
      <c r="N40" s="31">
        <f t="shared" ref="N40:N46" si="10">ROUND(Z40,2)</f>
        <v>0</v>
      </c>
      <c r="O40" s="31">
        <v>0</v>
      </c>
      <c r="P40" s="31">
        <f t="shared" ref="P40:P41" si="11">ROUND(AB40,2)</f>
        <v>0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21"/>
      <c r="AC40" s="40"/>
      <c r="AE40" s="22"/>
      <c r="AF40" s="22"/>
      <c r="AG40" s="23"/>
      <c r="AH40" s="22"/>
      <c r="AI40" s="22"/>
      <c r="AJ40" s="22"/>
      <c r="AK40" s="22"/>
    </row>
    <row r="41" spans="1:37" ht="28" customHeight="1" x14ac:dyDescent="0.35">
      <c r="A41" s="24">
        <v>2</v>
      </c>
      <c r="B41" s="51" t="s">
        <v>42</v>
      </c>
      <c r="C41" s="46">
        <v>154.80000000000001</v>
      </c>
      <c r="D41" s="52">
        <v>8007274.5800000001</v>
      </c>
      <c r="E41" s="31">
        <v>0</v>
      </c>
      <c r="F41" s="31">
        <f t="shared" ref="F41:F46" si="12">ROUND(R41,2)</f>
        <v>0</v>
      </c>
      <c r="G41" s="46">
        <v>0</v>
      </c>
      <c r="H41" s="52">
        <v>0</v>
      </c>
      <c r="I41" s="31">
        <v>62.1</v>
      </c>
      <c r="J41" s="31">
        <v>3212220.62</v>
      </c>
      <c r="K41" s="46">
        <v>92.7</v>
      </c>
      <c r="L41" s="26">
        <v>4795053.96</v>
      </c>
      <c r="M41" s="31">
        <v>0</v>
      </c>
      <c r="N41" s="31">
        <f t="shared" si="10"/>
        <v>0</v>
      </c>
      <c r="O41" s="31">
        <v>0</v>
      </c>
      <c r="P41" s="31">
        <f t="shared" si="11"/>
        <v>0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21"/>
      <c r="AC41" s="40"/>
      <c r="AE41" s="22"/>
      <c r="AF41" s="22"/>
      <c r="AG41" s="23"/>
      <c r="AH41" s="22"/>
      <c r="AI41" s="22"/>
      <c r="AJ41" s="22"/>
      <c r="AK41" s="22"/>
    </row>
    <row r="42" spans="1:37" ht="28" customHeight="1" x14ac:dyDescent="0.35">
      <c r="A42" s="24">
        <v>3</v>
      </c>
      <c r="B42" s="51" t="s">
        <v>43</v>
      </c>
      <c r="C42" s="26">
        <v>82.4</v>
      </c>
      <c r="D42" s="26">
        <v>4262270.1900000004</v>
      </c>
      <c r="E42" s="33">
        <v>0</v>
      </c>
      <c r="F42" s="33">
        <v>0</v>
      </c>
      <c r="G42" s="33">
        <v>0</v>
      </c>
      <c r="H42" s="33">
        <v>0</v>
      </c>
      <c r="I42" s="33">
        <v>41.1</v>
      </c>
      <c r="J42" s="33">
        <v>2125962.44</v>
      </c>
      <c r="K42" s="33">
        <v>41.3</v>
      </c>
      <c r="L42" s="26">
        <v>2136307.75</v>
      </c>
      <c r="M42" s="33">
        <v>0</v>
      </c>
      <c r="N42" s="33">
        <v>0</v>
      </c>
      <c r="O42" s="33">
        <v>0</v>
      </c>
      <c r="P42" s="33">
        <v>0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21"/>
      <c r="AC42" s="40"/>
      <c r="AE42" s="22"/>
      <c r="AF42" s="22"/>
      <c r="AG42" s="23"/>
      <c r="AH42" s="22"/>
      <c r="AI42" s="22"/>
      <c r="AJ42" s="22"/>
      <c r="AK42" s="22"/>
    </row>
    <row r="43" spans="1:37" ht="28" customHeight="1" x14ac:dyDescent="0.35">
      <c r="A43" s="24">
        <v>4</v>
      </c>
      <c r="B43" s="51" t="s">
        <v>44</v>
      </c>
      <c r="C43" s="26">
        <v>108.2</v>
      </c>
      <c r="D43" s="53">
        <v>5596815.96</v>
      </c>
      <c r="E43" s="31">
        <v>0</v>
      </c>
      <c r="F43" s="31">
        <f t="shared" ref="F43" si="13">ROUND(R43,2)</f>
        <v>0</v>
      </c>
      <c r="G43" s="46">
        <v>0</v>
      </c>
      <c r="H43" s="31">
        <v>0</v>
      </c>
      <c r="I43" s="31">
        <v>108.2</v>
      </c>
      <c r="J43" s="31">
        <v>5596815.96</v>
      </c>
      <c r="K43" s="46">
        <v>0</v>
      </c>
      <c r="L43" s="31">
        <v>0</v>
      </c>
      <c r="M43" s="31">
        <v>0</v>
      </c>
      <c r="N43" s="31">
        <f t="shared" ref="N43:N45" si="14">ROUND(Z43,2)</f>
        <v>0</v>
      </c>
      <c r="O43" s="31">
        <v>0</v>
      </c>
      <c r="P43" s="31">
        <f t="shared" ref="P43:P46" si="15">ROUND(AB43,2)</f>
        <v>0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21"/>
      <c r="AC43" s="40"/>
      <c r="AE43" s="22"/>
      <c r="AF43" s="22"/>
      <c r="AG43" s="23"/>
      <c r="AH43" s="22"/>
      <c r="AI43" s="22"/>
      <c r="AJ43" s="22"/>
      <c r="AK43" s="22"/>
    </row>
    <row r="44" spans="1:37" ht="28" customHeight="1" x14ac:dyDescent="0.35">
      <c r="A44" s="24">
        <v>5</v>
      </c>
      <c r="B44" s="51" t="s">
        <v>45</v>
      </c>
      <c r="C44" s="26">
        <v>114</v>
      </c>
      <c r="D44" s="53">
        <v>5896830.1200000001</v>
      </c>
      <c r="E44" s="31">
        <v>0</v>
      </c>
      <c r="F44" s="31">
        <v>0</v>
      </c>
      <c r="G44" s="46">
        <v>0</v>
      </c>
      <c r="H44" s="31">
        <v>0</v>
      </c>
      <c r="I44" s="31">
        <v>114</v>
      </c>
      <c r="J44" s="31">
        <v>5896830.1200000001</v>
      </c>
      <c r="K44" s="46">
        <v>0</v>
      </c>
      <c r="L44" s="31">
        <v>0</v>
      </c>
      <c r="M44" s="31">
        <v>0</v>
      </c>
      <c r="N44" s="31">
        <f t="shared" si="14"/>
        <v>0</v>
      </c>
      <c r="O44" s="31">
        <v>0</v>
      </c>
      <c r="P44" s="31">
        <f t="shared" si="15"/>
        <v>0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21"/>
      <c r="AC44" s="40"/>
      <c r="AE44" s="22"/>
      <c r="AF44" s="22"/>
      <c r="AG44" s="23"/>
      <c r="AH44" s="22"/>
      <c r="AI44" s="22"/>
      <c r="AJ44" s="22"/>
      <c r="AK44" s="22"/>
    </row>
    <row r="45" spans="1:37" ht="28" customHeight="1" x14ac:dyDescent="0.35">
      <c r="A45" s="24">
        <v>6</v>
      </c>
      <c r="B45" s="51" t="s">
        <v>46</v>
      </c>
      <c r="C45" s="26">
        <v>190.1</v>
      </c>
      <c r="D45" s="53">
        <v>9833222.8599999994</v>
      </c>
      <c r="E45" s="31">
        <v>0</v>
      </c>
      <c r="F45" s="31">
        <v>0</v>
      </c>
      <c r="G45" s="46">
        <v>0</v>
      </c>
      <c r="H45" s="31">
        <v>0</v>
      </c>
      <c r="I45" s="31">
        <v>190.1</v>
      </c>
      <c r="J45" s="31">
        <v>9833222.8599999994</v>
      </c>
      <c r="K45" s="46">
        <v>0</v>
      </c>
      <c r="L45" s="31">
        <v>0</v>
      </c>
      <c r="M45" s="31">
        <v>0</v>
      </c>
      <c r="N45" s="31">
        <f t="shared" si="14"/>
        <v>0</v>
      </c>
      <c r="O45" s="31">
        <v>0</v>
      </c>
      <c r="P45" s="31">
        <f t="shared" si="15"/>
        <v>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21"/>
      <c r="AC45" s="40"/>
      <c r="AE45" s="22"/>
      <c r="AF45" s="22"/>
      <c r="AG45" s="23"/>
      <c r="AH45" s="22"/>
      <c r="AI45" s="22"/>
      <c r="AJ45" s="22"/>
      <c r="AK45" s="22"/>
    </row>
    <row r="46" spans="1:37" ht="28" customHeight="1" x14ac:dyDescent="0.35">
      <c r="A46" s="24">
        <v>7</v>
      </c>
      <c r="B46" s="51" t="s">
        <v>47</v>
      </c>
      <c r="C46" s="26">
        <v>323.5</v>
      </c>
      <c r="D46" s="31">
        <v>16733548.640000001</v>
      </c>
      <c r="E46" s="31">
        <v>0</v>
      </c>
      <c r="F46" s="31">
        <f t="shared" si="12"/>
        <v>0</v>
      </c>
      <c r="G46" s="46">
        <v>0</v>
      </c>
      <c r="H46" s="31">
        <v>0</v>
      </c>
      <c r="I46" s="31">
        <v>323.5</v>
      </c>
      <c r="J46" s="31">
        <v>16733548.640000001</v>
      </c>
      <c r="K46" s="46">
        <v>0</v>
      </c>
      <c r="L46" s="31">
        <v>0</v>
      </c>
      <c r="M46" s="31">
        <v>0</v>
      </c>
      <c r="N46" s="31">
        <f t="shared" si="10"/>
        <v>0</v>
      </c>
      <c r="O46" s="31">
        <v>0</v>
      </c>
      <c r="P46" s="31">
        <f t="shared" si="15"/>
        <v>0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21"/>
      <c r="AC46" s="40"/>
      <c r="AE46" s="22"/>
      <c r="AF46" s="22"/>
      <c r="AG46" s="23"/>
      <c r="AH46" s="22"/>
      <c r="AI46" s="22"/>
      <c r="AJ46" s="22"/>
      <c r="AK46" s="22"/>
    </row>
    <row r="47" spans="1:37" s="50" customFormat="1" ht="55.5" customHeight="1" x14ac:dyDescent="0.3">
      <c r="A47" s="18"/>
      <c r="B47" s="36" t="s">
        <v>48</v>
      </c>
      <c r="C47" s="37">
        <v>0</v>
      </c>
      <c r="D47" s="37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21" t="e">
        <v>#DIV/0!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E47" s="22">
        <v>0</v>
      </c>
      <c r="AF47" s="22">
        <v>0</v>
      </c>
      <c r="AG47" s="23">
        <v>0</v>
      </c>
      <c r="AH47" s="22"/>
      <c r="AI47" s="22">
        <v>0</v>
      </c>
      <c r="AJ47" s="22">
        <v>0</v>
      </c>
      <c r="AK47" s="22">
        <v>0</v>
      </c>
    </row>
    <row r="48" spans="1:37" ht="42" customHeight="1" x14ac:dyDescent="0.35">
      <c r="A48" s="18"/>
      <c r="B48" s="36" t="s">
        <v>49</v>
      </c>
      <c r="C48" s="37"/>
      <c r="D48" s="37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21" t="e">
        <v>#REF!</v>
      </c>
      <c r="R48" s="21" t="e">
        <v>#REF!</v>
      </c>
      <c r="S48" s="21" t="e">
        <v>#REF!</v>
      </c>
      <c r="T48" s="21" t="e">
        <v>#REF!</v>
      </c>
      <c r="U48" s="21" t="e">
        <v>#REF!</v>
      </c>
      <c r="V48" s="21" t="e">
        <v>#REF!</v>
      </c>
      <c r="W48" s="21" t="e">
        <v>#REF!</v>
      </c>
      <c r="X48" s="21" t="e">
        <v>#REF!</v>
      </c>
      <c r="Y48" s="21" t="e">
        <v>#REF!</v>
      </c>
      <c r="Z48" s="21" t="e">
        <v>#REF!</v>
      </c>
      <c r="AA48" s="21" t="e">
        <v>#REF!</v>
      </c>
      <c r="AB48" s="21" t="e">
        <v>#REF!</v>
      </c>
      <c r="AC48" s="21" t="e">
        <v>#REF!</v>
      </c>
      <c r="AD48" s="21" t="e">
        <v>#REF!</v>
      </c>
      <c r="AE48" s="21" t="e">
        <v>#REF!</v>
      </c>
      <c r="AF48" s="21" t="e">
        <v>#REF!</v>
      </c>
      <c r="AG48" s="21" t="e">
        <v>#REF!</v>
      </c>
      <c r="AH48" s="21" t="e">
        <v>#REF!</v>
      </c>
      <c r="AI48" s="21" t="e">
        <v>#REF!</v>
      </c>
      <c r="AJ48" s="21" t="e">
        <v>#REF!</v>
      </c>
      <c r="AK48" s="21" t="e">
        <v>#REF!</v>
      </c>
    </row>
    <row r="49" spans="1:37" ht="54" customHeight="1" x14ac:dyDescent="0.35">
      <c r="A49" s="18"/>
      <c r="B49" s="36" t="s">
        <v>50</v>
      </c>
      <c r="C49" s="37">
        <f>C50</f>
        <v>11491.26</v>
      </c>
      <c r="D49" s="37">
        <f t="shared" ref="D49:P49" si="16">D50</f>
        <v>646164696.36000001</v>
      </c>
      <c r="E49" s="37">
        <f t="shared" si="16"/>
        <v>0</v>
      </c>
      <c r="F49" s="37">
        <f t="shared" si="16"/>
        <v>0</v>
      </c>
      <c r="G49" s="37">
        <f t="shared" si="16"/>
        <v>4549.6600000000008</v>
      </c>
      <c r="H49" s="37">
        <f t="shared" si="16"/>
        <v>255828795.00000006</v>
      </c>
      <c r="I49" s="37">
        <f t="shared" si="16"/>
        <v>0</v>
      </c>
      <c r="J49" s="37">
        <f t="shared" si="16"/>
        <v>0</v>
      </c>
      <c r="K49" s="37">
        <f t="shared" si="16"/>
        <v>6941.6000000000022</v>
      </c>
      <c r="L49" s="37">
        <f t="shared" si="16"/>
        <v>390335901.3599999</v>
      </c>
      <c r="M49" s="37">
        <f t="shared" si="16"/>
        <v>0</v>
      </c>
      <c r="N49" s="37">
        <f t="shared" si="16"/>
        <v>0</v>
      </c>
      <c r="O49" s="37">
        <f t="shared" si="16"/>
        <v>0</v>
      </c>
      <c r="P49" s="37">
        <f t="shared" si="16"/>
        <v>0</v>
      </c>
      <c r="Q49" s="21" t="e">
        <v>#REF!</v>
      </c>
      <c r="R49" s="21" t="e">
        <v>#REF!</v>
      </c>
      <c r="S49" s="21" t="e">
        <v>#REF!</v>
      </c>
      <c r="T49" s="21" t="e">
        <v>#REF!</v>
      </c>
      <c r="U49" s="21" t="e">
        <v>#REF!</v>
      </c>
      <c r="V49" s="21" t="e">
        <v>#REF!</v>
      </c>
      <c r="W49" s="21" t="e">
        <v>#REF!</v>
      </c>
      <c r="X49" s="21" t="e">
        <v>#REF!</v>
      </c>
      <c r="Y49" s="21" t="e">
        <v>#REF!</v>
      </c>
      <c r="Z49" s="21" t="e">
        <v>#REF!</v>
      </c>
      <c r="AA49" s="21" t="e">
        <v>#REF!</v>
      </c>
      <c r="AB49" s="21" t="e">
        <v>#REF!</v>
      </c>
      <c r="AC49" s="21" t="e">
        <v>#REF!</v>
      </c>
      <c r="AD49" s="21" t="e">
        <v>#REF!</v>
      </c>
      <c r="AE49" s="21" t="e">
        <v>#REF!</v>
      </c>
      <c r="AF49" s="21" t="e">
        <v>#REF!</v>
      </c>
      <c r="AG49" s="21" t="e">
        <v>#REF!</v>
      </c>
      <c r="AH49" s="21" t="e">
        <v>#REF!</v>
      </c>
      <c r="AI49" s="21" t="e">
        <v>#REF!</v>
      </c>
      <c r="AJ49" s="21" t="e">
        <v>#REF!</v>
      </c>
      <c r="AK49" s="21" t="e">
        <v>#REF!</v>
      </c>
    </row>
    <row r="50" spans="1:37" ht="42" customHeight="1" x14ac:dyDescent="0.35">
      <c r="A50" s="18"/>
      <c r="B50" s="36" t="s">
        <v>24</v>
      </c>
      <c r="C50" s="37">
        <f>SUM(C51:C82)</f>
        <v>11491.26</v>
      </c>
      <c r="D50" s="37">
        <f t="shared" ref="D50:P50" si="17">SUM(D51:D82)</f>
        <v>646164696.36000001</v>
      </c>
      <c r="E50" s="37">
        <f t="shared" si="17"/>
        <v>0</v>
      </c>
      <c r="F50" s="37">
        <f t="shared" si="17"/>
        <v>0</v>
      </c>
      <c r="G50" s="37">
        <f t="shared" si="17"/>
        <v>4549.6600000000008</v>
      </c>
      <c r="H50" s="37">
        <f t="shared" si="17"/>
        <v>255828795.00000006</v>
      </c>
      <c r="I50" s="37">
        <f t="shared" si="17"/>
        <v>0</v>
      </c>
      <c r="J50" s="37">
        <f t="shared" si="17"/>
        <v>0</v>
      </c>
      <c r="K50" s="37">
        <f t="shared" si="17"/>
        <v>6941.6000000000022</v>
      </c>
      <c r="L50" s="37">
        <f t="shared" si="17"/>
        <v>390335901.3599999</v>
      </c>
      <c r="M50" s="37">
        <f t="shared" si="17"/>
        <v>0</v>
      </c>
      <c r="N50" s="37">
        <f t="shared" si="17"/>
        <v>0</v>
      </c>
      <c r="O50" s="37">
        <f t="shared" si="17"/>
        <v>0</v>
      </c>
      <c r="P50" s="37">
        <f t="shared" si="17"/>
        <v>0</v>
      </c>
      <c r="Q50" s="21">
        <v>56230.970003289454</v>
      </c>
      <c r="R50" s="21">
        <v>0</v>
      </c>
      <c r="S50" s="21">
        <v>0</v>
      </c>
      <c r="T50" s="21">
        <v>259330620</v>
      </c>
      <c r="U50" s="21">
        <v>1824000</v>
      </c>
      <c r="V50" s="21">
        <v>0</v>
      </c>
      <c r="W50" s="21">
        <v>0</v>
      </c>
      <c r="X50" s="21">
        <v>86866000</v>
      </c>
      <c r="Y50" s="21">
        <v>624000</v>
      </c>
      <c r="Z50" s="21">
        <v>0</v>
      </c>
      <c r="AA50" s="21">
        <v>0</v>
      </c>
      <c r="AB50" s="21">
        <v>0</v>
      </c>
      <c r="AC50" s="21">
        <v>0</v>
      </c>
      <c r="AE50" s="22">
        <v>613856461.54199994</v>
      </c>
      <c r="AF50" s="22">
        <v>25846587.854400001</v>
      </c>
      <c r="AG50" s="23">
        <v>6461646.9636000767</v>
      </c>
      <c r="AH50" s="22"/>
      <c r="AI50" s="22">
        <v>613856461.53999996</v>
      </c>
      <c r="AJ50" s="22">
        <v>25846587.850000001</v>
      </c>
      <c r="AK50" s="22">
        <v>6461646.96</v>
      </c>
    </row>
    <row r="51" spans="1:37" ht="28" customHeight="1" x14ac:dyDescent="0.55000000000000004">
      <c r="A51" s="24">
        <v>1</v>
      </c>
      <c r="B51" s="51" t="s">
        <v>51</v>
      </c>
      <c r="C51" s="46">
        <v>677.1</v>
      </c>
      <c r="D51" s="54">
        <v>38073989.789999999</v>
      </c>
      <c r="E51" s="27">
        <v>0</v>
      </c>
      <c r="F51" s="27">
        <f t="shared" ref="F51:F82" si="18">ROUND(R51,2)</f>
        <v>0</v>
      </c>
      <c r="G51" s="55">
        <v>121.3</v>
      </c>
      <c r="H51" s="27">
        <v>6820816.6600000001</v>
      </c>
      <c r="I51" s="27">
        <v>0</v>
      </c>
      <c r="J51" s="27">
        <f t="shared" ref="J51:J82" si="19">ROUND(V51,2)</f>
        <v>0</v>
      </c>
      <c r="K51" s="55">
        <v>555.79999999999995</v>
      </c>
      <c r="L51" s="27">
        <v>31253173.129999999</v>
      </c>
      <c r="M51" s="27">
        <v>0</v>
      </c>
      <c r="N51" s="27">
        <f t="shared" ref="N51:N82" si="20">ROUND(Z51,2)</f>
        <v>0</v>
      </c>
      <c r="O51" s="27">
        <v>0</v>
      </c>
      <c r="P51" s="27">
        <f t="shared" ref="P51:P82" si="21">ROUND(AB51,2)</f>
        <v>0</v>
      </c>
      <c r="Q51" s="28"/>
      <c r="R51" s="29">
        <v>0</v>
      </c>
      <c r="S51" s="29"/>
      <c r="T51" s="29">
        <v>6914100</v>
      </c>
      <c r="U51" s="29">
        <v>57000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/>
      <c r="AB51" s="29"/>
      <c r="AC51" s="29"/>
      <c r="AE51" s="22">
        <v>36170290.300499998</v>
      </c>
      <c r="AF51" s="22">
        <v>1522959.5915999999</v>
      </c>
      <c r="AG51" s="23">
        <v>380739.89790000115</v>
      </c>
      <c r="AH51" s="22"/>
      <c r="AI51" s="22">
        <v>36170290.299999997</v>
      </c>
      <c r="AJ51" s="22">
        <v>1522959.59</v>
      </c>
      <c r="AK51" s="22">
        <v>380739.9</v>
      </c>
    </row>
    <row r="52" spans="1:37" ht="28" customHeight="1" x14ac:dyDescent="0.55000000000000004">
      <c r="A52" s="30">
        <v>2</v>
      </c>
      <c r="B52" s="51" t="s">
        <v>52</v>
      </c>
      <c r="C52" s="46">
        <v>499.1</v>
      </c>
      <c r="D52" s="54">
        <v>28064877.129999999</v>
      </c>
      <c r="E52" s="31">
        <v>0</v>
      </c>
      <c r="F52" s="31">
        <f t="shared" si="18"/>
        <v>0</v>
      </c>
      <c r="G52" s="55">
        <v>170.8</v>
      </c>
      <c r="H52" s="31">
        <v>9604249.6799999997</v>
      </c>
      <c r="I52" s="31">
        <v>0</v>
      </c>
      <c r="J52" s="31">
        <f t="shared" si="19"/>
        <v>0</v>
      </c>
      <c r="K52" s="55">
        <v>328.3</v>
      </c>
      <c r="L52" s="31">
        <v>18460627.449999999</v>
      </c>
      <c r="M52" s="31">
        <v>0</v>
      </c>
      <c r="N52" s="31">
        <f t="shared" si="20"/>
        <v>0</v>
      </c>
      <c r="O52" s="31">
        <v>0</v>
      </c>
      <c r="P52" s="31">
        <f t="shared" si="21"/>
        <v>0</v>
      </c>
      <c r="Q52" s="28"/>
      <c r="R52" s="29">
        <v>0</v>
      </c>
      <c r="S52" s="29"/>
      <c r="T52" s="29">
        <v>9735600</v>
      </c>
      <c r="U52" s="29">
        <v>57000</v>
      </c>
      <c r="V52" s="29">
        <v>0</v>
      </c>
      <c r="W52" s="29">
        <v>0</v>
      </c>
      <c r="X52" s="29">
        <v>17071600</v>
      </c>
      <c r="Y52" s="29">
        <v>52000</v>
      </c>
      <c r="Z52" s="29">
        <v>0</v>
      </c>
      <c r="AA52" s="29"/>
      <c r="AC52" s="29"/>
      <c r="AE52" s="22">
        <v>26661633.273499999</v>
      </c>
      <c r="AF52" s="22">
        <v>1122595.0852000001</v>
      </c>
      <c r="AG52" s="23">
        <v>280648.77129999967</v>
      </c>
      <c r="AH52" s="22"/>
      <c r="AI52" s="22">
        <v>26661633.27</v>
      </c>
      <c r="AJ52" s="22">
        <v>1122595.0900000001</v>
      </c>
      <c r="AK52" s="22">
        <v>280648.77</v>
      </c>
    </row>
    <row r="53" spans="1:37" ht="28" customHeight="1" x14ac:dyDescent="0.55000000000000004">
      <c r="A53" s="30">
        <v>3</v>
      </c>
      <c r="B53" s="51" t="s">
        <v>53</v>
      </c>
      <c r="C53" s="56">
        <v>40</v>
      </c>
      <c r="D53" s="46">
        <v>2249238.7999999998</v>
      </c>
      <c r="E53" s="31">
        <v>0</v>
      </c>
      <c r="F53" s="31">
        <f t="shared" si="18"/>
        <v>0</v>
      </c>
      <c r="G53" s="56">
        <v>40</v>
      </c>
      <c r="H53" s="31">
        <v>2249238.7999999998</v>
      </c>
      <c r="I53" s="31">
        <v>0</v>
      </c>
      <c r="J53" s="31">
        <f t="shared" si="19"/>
        <v>0</v>
      </c>
      <c r="K53" s="56">
        <v>0</v>
      </c>
      <c r="L53" s="31">
        <v>0</v>
      </c>
      <c r="M53" s="31">
        <v>0</v>
      </c>
      <c r="N53" s="31">
        <f t="shared" si="20"/>
        <v>0</v>
      </c>
      <c r="O53" s="31">
        <v>0</v>
      </c>
      <c r="P53" s="31">
        <f t="shared" si="21"/>
        <v>0</v>
      </c>
      <c r="Q53" s="28"/>
      <c r="R53" s="29">
        <v>0</v>
      </c>
      <c r="S53" s="29"/>
      <c r="T53" s="29">
        <v>2280000</v>
      </c>
      <c r="U53" s="29">
        <v>57000</v>
      </c>
      <c r="V53" s="29">
        <v>0</v>
      </c>
      <c r="W53" s="29">
        <v>0</v>
      </c>
      <c r="X53" s="29">
        <v>0</v>
      </c>
      <c r="Y53" s="29">
        <v>52000</v>
      </c>
      <c r="Z53" s="29">
        <v>0</v>
      </c>
      <c r="AA53" s="29"/>
      <c r="AC53" s="29"/>
      <c r="AE53" s="22">
        <v>2136776.86</v>
      </c>
      <c r="AF53" s="22">
        <v>89969.551999999996</v>
      </c>
      <c r="AG53" s="23">
        <v>22492.387999999948</v>
      </c>
      <c r="AH53" s="22"/>
      <c r="AI53" s="22">
        <v>2136776.86</v>
      </c>
      <c r="AJ53" s="22">
        <v>89969.55</v>
      </c>
      <c r="AK53" s="22">
        <v>22492.39</v>
      </c>
    </row>
    <row r="54" spans="1:37" ht="28" customHeight="1" x14ac:dyDescent="0.55000000000000004">
      <c r="A54" s="24">
        <v>4</v>
      </c>
      <c r="B54" s="51" t="s">
        <v>54</v>
      </c>
      <c r="C54" s="56">
        <v>240</v>
      </c>
      <c r="D54" s="46">
        <v>13495432.800000001</v>
      </c>
      <c r="E54" s="31">
        <v>0</v>
      </c>
      <c r="F54" s="31">
        <f t="shared" si="18"/>
        <v>0</v>
      </c>
      <c r="G54" s="56">
        <v>240</v>
      </c>
      <c r="H54" s="26">
        <v>13495432.800000001</v>
      </c>
      <c r="I54" s="31">
        <v>0</v>
      </c>
      <c r="J54" s="31">
        <f t="shared" si="19"/>
        <v>0</v>
      </c>
      <c r="K54" s="56">
        <v>0</v>
      </c>
      <c r="L54" s="26">
        <v>0</v>
      </c>
      <c r="M54" s="31">
        <v>0</v>
      </c>
      <c r="N54" s="31">
        <f t="shared" si="20"/>
        <v>0</v>
      </c>
      <c r="O54" s="31">
        <v>0</v>
      </c>
      <c r="P54" s="31">
        <f t="shared" si="21"/>
        <v>0</v>
      </c>
      <c r="Q54" s="28"/>
      <c r="R54" s="29">
        <v>0</v>
      </c>
      <c r="S54" s="29"/>
      <c r="T54" s="29">
        <v>13680000</v>
      </c>
      <c r="U54" s="29">
        <v>57000</v>
      </c>
      <c r="V54" s="29">
        <v>0</v>
      </c>
      <c r="W54" s="29">
        <v>0</v>
      </c>
      <c r="X54" s="29">
        <v>0</v>
      </c>
      <c r="Y54" s="29">
        <v>52000</v>
      </c>
      <c r="Z54" s="29">
        <v>0</v>
      </c>
      <c r="AA54" s="29"/>
      <c r="AC54" s="29"/>
      <c r="AE54" s="22">
        <v>12820661.16</v>
      </c>
      <c r="AF54" s="22">
        <v>539817.31200000003</v>
      </c>
      <c r="AG54" s="23">
        <v>134954.32800000056</v>
      </c>
      <c r="AH54" s="22"/>
      <c r="AI54" s="22">
        <v>12820661.16</v>
      </c>
      <c r="AJ54" s="22">
        <v>539817.31000000006</v>
      </c>
      <c r="AK54" s="22">
        <v>134954.32999999999</v>
      </c>
    </row>
    <row r="55" spans="1:37" ht="28" customHeight="1" x14ac:dyDescent="0.55000000000000004">
      <c r="A55" s="30">
        <v>5</v>
      </c>
      <c r="B55" s="51" t="s">
        <v>55</v>
      </c>
      <c r="C55" s="57">
        <v>348.16</v>
      </c>
      <c r="D55" s="46">
        <v>19577374.510000002</v>
      </c>
      <c r="E55" s="31">
        <v>0</v>
      </c>
      <c r="F55" s="31">
        <f t="shared" si="18"/>
        <v>0</v>
      </c>
      <c r="G55" s="56">
        <v>296.56</v>
      </c>
      <c r="H55" s="31">
        <v>16675856.460000001</v>
      </c>
      <c r="I55" s="31">
        <v>0</v>
      </c>
      <c r="J55" s="31">
        <f t="shared" si="19"/>
        <v>0</v>
      </c>
      <c r="K55" s="56">
        <v>51.6</v>
      </c>
      <c r="L55" s="31">
        <v>2901518.0500000007</v>
      </c>
      <c r="M55" s="31">
        <v>0</v>
      </c>
      <c r="N55" s="31">
        <f t="shared" si="20"/>
        <v>0</v>
      </c>
      <c r="O55" s="31">
        <v>0</v>
      </c>
      <c r="P55" s="31">
        <f t="shared" si="21"/>
        <v>0</v>
      </c>
      <c r="Q55" s="28"/>
      <c r="R55" s="29">
        <v>0</v>
      </c>
      <c r="S55" s="29"/>
      <c r="T55" s="29">
        <v>16903920</v>
      </c>
      <c r="U55" s="29">
        <v>57000</v>
      </c>
      <c r="V55" s="29">
        <v>0</v>
      </c>
      <c r="W55" s="29">
        <v>0</v>
      </c>
      <c r="X55" s="29">
        <v>2683200</v>
      </c>
      <c r="Y55" s="29">
        <v>52000</v>
      </c>
      <c r="Z55" s="29">
        <v>0</v>
      </c>
      <c r="AA55" s="29"/>
      <c r="AC55" s="29"/>
      <c r="AE55" s="22">
        <v>18598505.784499999</v>
      </c>
      <c r="AF55" s="22">
        <v>783094.98040000012</v>
      </c>
      <c r="AG55" s="23">
        <v>195773.74510000239</v>
      </c>
      <c r="AH55" s="22"/>
      <c r="AI55" s="22">
        <v>18598505.780000001</v>
      </c>
      <c r="AJ55" s="22">
        <v>783094.98</v>
      </c>
      <c r="AK55" s="22">
        <v>195773.75</v>
      </c>
    </row>
    <row r="56" spans="1:37" ht="28" customHeight="1" x14ac:dyDescent="0.55000000000000004">
      <c r="A56" s="24">
        <v>6</v>
      </c>
      <c r="B56" s="51" t="s">
        <v>56</v>
      </c>
      <c r="C56" s="56">
        <v>176</v>
      </c>
      <c r="D56" s="46">
        <v>9896650.7200000007</v>
      </c>
      <c r="E56" s="31">
        <v>0</v>
      </c>
      <c r="F56" s="31">
        <f t="shared" si="18"/>
        <v>0</v>
      </c>
      <c r="G56" s="56">
        <v>176</v>
      </c>
      <c r="H56" s="31">
        <v>9896650.7200000007</v>
      </c>
      <c r="I56" s="31">
        <v>0</v>
      </c>
      <c r="J56" s="31">
        <f>ROUND(V56,2)</f>
        <v>0</v>
      </c>
      <c r="K56" s="56">
        <v>0</v>
      </c>
      <c r="L56" s="31">
        <v>0</v>
      </c>
      <c r="M56" s="31">
        <v>0</v>
      </c>
      <c r="N56" s="31">
        <f t="shared" si="20"/>
        <v>0</v>
      </c>
      <c r="O56" s="31">
        <v>0</v>
      </c>
      <c r="P56" s="31">
        <f t="shared" si="21"/>
        <v>0</v>
      </c>
      <c r="Q56" s="28"/>
      <c r="R56" s="29">
        <v>0</v>
      </c>
      <c r="S56" s="29"/>
      <c r="T56" s="29">
        <v>10032000</v>
      </c>
      <c r="U56" s="29">
        <v>57000</v>
      </c>
      <c r="V56" s="29">
        <v>0</v>
      </c>
      <c r="W56" s="29">
        <v>0</v>
      </c>
      <c r="X56" s="29">
        <v>0</v>
      </c>
      <c r="Y56" s="29">
        <v>52000</v>
      </c>
      <c r="Z56" s="29">
        <v>0</v>
      </c>
      <c r="AA56" s="29"/>
      <c r="AC56" s="29"/>
      <c r="AE56" s="22">
        <v>9401818.1840000004</v>
      </c>
      <c r="AF56" s="22">
        <v>395866.02880000003</v>
      </c>
      <c r="AG56" s="23">
        <v>98966.507200000284</v>
      </c>
      <c r="AH56" s="22"/>
      <c r="AI56" s="22">
        <v>9401818.1799999997</v>
      </c>
      <c r="AJ56" s="22">
        <v>395866.03</v>
      </c>
      <c r="AK56" s="22">
        <v>98966.51</v>
      </c>
    </row>
    <row r="57" spans="1:37" ht="28" customHeight="1" x14ac:dyDescent="0.55000000000000004">
      <c r="A57" s="30">
        <v>7</v>
      </c>
      <c r="B57" s="51" t="s">
        <v>57</v>
      </c>
      <c r="C57" s="56">
        <v>180.5</v>
      </c>
      <c r="D57" s="46">
        <v>10149690.09</v>
      </c>
      <c r="E57" s="31">
        <v>0</v>
      </c>
      <c r="F57" s="31">
        <f t="shared" si="18"/>
        <v>0</v>
      </c>
      <c r="G57" s="56">
        <v>30.1</v>
      </c>
      <c r="H57" s="31">
        <v>1692552.2</v>
      </c>
      <c r="I57" s="31">
        <v>0</v>
      </c>
      <c r="J57" s="31">
        <f t="shared" si="19"/>
        <v>0</v>
      </c>
      <c r="K57" s="56">
        <v>150.4</v>
      </c>
      <c r="L57" s="31">
        <v>8457137.8900000006</v>
      </c>
      <c r="M57" s="31">
        <v>0</v>
      </c>
      <c r="N57" s="31">
        <f t="shared" si="20"/>
        <v>0</v>
      </c>
      <c r="O57" s="31">
        <v>0</v>
      </c>
      <c r="P57" s="31">
        <f t="shared" si="21"/>
        <v>0</v>
      </c>
      <c r="Q57" s="28"/>
      <c r="R57" s="29">
        <v>0</v>
      </c>
      <c r="S57" s="29"/>
      <c r="T57" s="29">
        <v>1715700</v>
      </c>
      <c r="U57" s="29">
        <v>57000</v>
      </c>
      <c r="V57" s="29">
        <v>0</v>
      </c>
      <c r="W57" s="29">
        <v>0</v>
      </c>
      <c r="X57" s="29">
        <v>7820800</v>
      </c>
      <c r="Y57" s="29">
        <v>52000</v>
      </c>
      <c r="Z57" s="29">
        <v>0</v>
      </c>
      <c r="AA57" s="29"/>
      <c r="AC57" s="29"/>
      <c r="AE57" s="22">
        <v>9642205.5855</v>
      </c>
      <c r="AF57" s="22">
        <v>405987.60360000003</v>
      </c>
      <c r="AG57" s="23">
        <v>101496.90089999977</v>
      </c>
      <c r="AH57" s="22"/>
      <c r="AI57" s="22">
        <v>9642205.5899999999</v>
      </c>
      <c r="AJ57" s="22">
        <v>405987.6</v>
      </c>
      <c r="AK57" s="22">
        <v>101496.9</v>
      </c>
    </row>
    <row r="58" spans="1:37" ht="28" customHeight="1" x14ac:dyDescent="0.55000000000000004">
      <c r="A58" s="24">
        <v>8</v>
      </c>
      <c r="B58" s="51" t="s">
        <v>58</v>
      </c>
      <c r="C58" s="56">
        <v>215.5</v>
      </c>
      <c r="D58" s="46">
        <v>12117774.039999999</v>
      </c>
      <c r="E58" s="31">
        <v>0</v>
      </c>
      <c r="F58" s="31">
        <f t="shared" si="18"/>
        <v>0</v>
      </c>
      <c r="G58" s="56">
        <v>215.5</v>
      </c>
      <c r="H58" s="31">
        <v>12117774.039999999</v>
      </c>
      <c r="I58" s="31">
        <v>0</v>
      </c>
      <c r="J58" s="31">
        <f t="shared" si="19"/>
        <v>0</v>
      </c>
      <c r="K58" s="56">
        <v>0</v>
      </c>
      <c r="L58" s="31">
        <v>0</v>
      </c>
      <c r="M58" s="31">
        <v>0</v>
      </c>
      <c r="N58" s="31">
        <f t="shared" si="20"/>
        <v>0</v>
      </c>
      <c r="O58" s="31">
        <v>0</v>
      </c>
      <c r="P58" s="31">
        <f t="shared" si="21"/>
        <v>0</v>
      </c>
      <c r="Q58" s="28"/>
      <c r="R58" s="29">
        <v>0</v>
      </c>
      <c r="S58" s="29"/>
      <c r="T58" s="29">
        <v>12283500</v>
      </c>
      <c r="U58" s="29">
        <v>57000</v>
      </c>
      <c r="V58" s="29">
        <v>0</v>
      </c>
      <c r="W58" s="29">
        <v>0</v>
      </c>
      <c r="X58" s="29">
        <v>0</v>
      </c>
      <c r="Y58" s="29">
        <v>52000</v>
      </c>
      <c r="Z58" s="29">
        <v>0</v>
      </c>
      <c r="AA58" s="29"/>
      <c r="AC58" s="29"/>
      <c r="AE58" s="22">
        <v>11511885.338</v>
      </c>
      <c r="AF58" s="22">
        <v>484710.96159999998</v>
      </c>
      <c r="AG58" s="23">
        <v>121177.7403999996</v>
      </c>
      <c r="AH58" s="22"/>
      <c r="AI58" s="22">
        <v>11511885.34</v>
      </c>
      <c r="AJ58" s="22">
        <v>484710.96</v>
      </c>
      <c r="AK58" s="22">
        <v>121177.74</v>
      </c>
    </row>
    <row r="59" spans="1:37" ht="28" customHeight="1" x14ac:dyDescent="0.55000000000000004">
      <c r="A59" s="30">
        <v>9</v>
      </c>
      <c r="B59" s="51" t="s">
        <v>59</v>
      </c>
      <c r="C59" s="56">
        <v>308.10000000000002</v>
      </c>
      <c r="D59" s="46">
        <v>17324761.859999999</v>
      </c>
      <c r="E59" s="31">
        <v>0</v>
      </c>
      <c r="F59" s="31">
        <f t="shared" si="18"/>
        <v>0</v>
      </c>
      <c r="G59" s="56">
        <v>308.10000000000002</v>
      </c>
      <c r="H59" s="31">
        <v>17324761.859999999</v>
      </c>
      <c r="I59" s="31">
        <v>0</v>
      </c>
      <c r="J59" s="31">
        <f t="shared" si="19"/>
        <v>0</v>
      </c>
      <c r="K59" s="56">
        <v>0</v>
      </c>
      <c r="L59" s="31">
        <v>0</v>
      </c>
      <c r="M59" s="31">
        <v>0</v>
      </c>
      <c r="N59" s="31">
        <f t="shared" si="20"/>
        <v>0</v>
      </c>
      <c r="O59" s="31">
        <v>0</v>
      </c>
      <c r="P59" s="31">
        <f t="shared" si="21"/>
        <v>0</v>
      </c>
      <c r="Q59" s="28"/>
      <c r="R59" s="29">
        <v>0</v>
      </c>
      <c r="S59" s="29"/>
      <c r="T59" s="29">
        <v>17561700</v>
      </c>
      <c r="U59" s="29">
        <v>57000</v>
      </c>
      <c r="V59" s="29">
        <v>0</v>
      </c>
      <c r="W59" s="29">
        <v>0</v>
      </c>
      <c r="X59" s="29">
        <v>0</v>
      </c>
      <c r="Y59" s="29">
        <v>52000</v>
      </c>
      <c r="Z59" s="29">
        <v>0</v>
      </c>
      <c r="AA59" s="29"/>
      <c r="AC59" s="29"/>
      <c r="AE59" s="22">
        <v>16458523.766999999</v>
      </c>
      <c r="AF59" s="22">
        <v>692990.47439999995</v>
      </c>
      <c r="AG59" s="23">
        <v>173247.61860000039</v>
      </c>
      <c r="AH59" s="22"/>
      <c r="AI59" s="22">
        <v>16458523.77</v>
      </c>
      <c r="AJ59" s="22">
        <v>692990.47</v>
      </c>
      <c r="AK59" s="22">
        <v>173247.62</v>
      </c>
    </row>
    <row r="60" spans="1:37" ht="28" customHeight="1" x14ac:dyDescent="0.55000000000000004">
      <c r="A60" s="24">
        <v>10</v>
      </c>
      <c r="B60" s="51" t="s">
        <v>60</v>
      </c>
      <c r="C60" s="56">
        <v>478.3</v>
      </c>
      <c r="D60" s="46">
        <v>26895272.949999999</v>
      </c>
      <c r="E60" s="31">
        <v>0</v>
      </c>
      <c r="F60" s="31">
        <f t="shared" si="18"/>
        <v>0</v>
      </c>
      <c r="G60" s="56">
        <v>353.4</v>
      </c>
      <c r="H60" s="31">
        <v>19872024.800000001</v>
      </c>
      <c r="I60" s="31">
        <v>0</v>
      </c>
      <c r="J60" s="31">
        <f t="shared" si="19"/>
        <v>0</v>
      </c>
      <c r="K60" s="56">
        <v>124.9</v>
      </c>
      <c r="L60" s="31">
        <v>7023248.1499999985</v>
      </c>
      <c r="M60" s="31">
        <v>0</v>
      </c>
      <c r="N60" s="31">
        <f t="shared" si="20"/>
        <v>0</v>
      </c>
      <c r="O60" s="31">
        <v>0</v>
      </c>
      <c r="P60" s="31">
        <f t="shared" si="21"/>
        <v>0</v>
      </c>
      <c r="Q60" s="28"/>
      <c r="R60" s="29">
        <v>0</v>
      </c>
      <c r="S60" s="29"/>
      <c r="T60" s="29">
        <v>20143800</v>
      </c>
      <c r="U60" s="29">
        <v>57000</v>
      </c>
      <c r="V60" s="29">
        <v>0</v>
      </c>
      <c r="W60" s="29">
        <v>0</v>
      </c>
      <c r="X60" s="29">
        <v>6494800</v>
      </c>
      <c r="Y60" s="29">
        <v>52000</v>
      </c>
      <c r="Z60" s="29">
        <v>0</v>
      </c>
      <c r="AA60" s="29"/>
      <c r="AC60" s="29"/>
      <c r="AE60" s="22">
        <v>25550509.302499998</v>
      </c>
      <c r="AF60" s="22">
        <v>1075810.9180000001</v>
      </c>
      <c r="AG60" s="23">
        <v>268952.72950000083</v>
      </c>
      <c r="AH60" s="22"/>
      <c r="AI60" s="22">
        <v>25550509.300000001</v>
      </c>
      <c r="AJ60" s="22">
        <v>1075810.92</v>
      </c>
      <c r="AK60" s="22">
        <v>268952.73</v>
      </c>
    </row>
    <row r="61" spans="1:37" ht="28" customHeight="1" x14ac:dyDescent="0.55000000000000004">
      <c r="A61" s="30">
        <v>11</v>
      </c>
      <c r="B61" s="51" t="s">
        <v>61</v>
      </c>
      <c r="C61" s="56">
        <v>511.6</v>
      </c>
      <c r="D61" s="46">
        <v>28767764.25</v>
      </c>
      <c r="E61" s="31">
        <v>0</v>
      </c>
      <c r="F61" s="31">
        <f t="shared" si="18"/>
        <v>0</v>
      </c>
      <c r="G61" s="56">
        <v>266.2</v>
      </c>
      <c r="H61" s="31">
        <v>14968684.210000001</v>
      </c>
      <c r="I61" s="31">
        <v>0</v>
      </c>
      <c r="J61" s="31">
        <f t="shared" si="19"/>
        <v>0</v>
      </c>
      <c r="K61" s="56">
        <v>245.4</v>
      </c>
      <c r="L61" s="31">
        <v>13799080.039999999</v>
      </c>
      <c r="M61" s="31">
        <v>0</v>
      </c>
      <c r="N61" s="31">
        <f t="shared" si="20"/>
        <v>0</v>
      </c>
      <c r="O61" s="31">
        <v>0</v>
      </c>
      <c r="P61" s="31">
        <f t="shared" si="21"/>
        <v>0</v>
      </c>
      <c r="Q61" s="28"/>
      <c r="R61" s="29">
        <v>0</v>
      </c>
      <c r="S61" s="29"/>
      <c r="T61" s="29">
        <v>15173400</v>
      </c>
      <c r="U61" s="29">
        <v>57000</v>
      </c>
      <c r="V61" s="29">
        <v>0</v>
      </c>
      <c r="W61" s="29">
        <v>0</v>
      </c>
      <c r="X61" s="29">
        <v>12760800</v>
      </c>
      <c r="Y61" s="29">
        <v>52000</v>
      </c>
      <c r="Z61" s="29">
        <v>0</v>
      </c>
      <c r="AA61" s="29"/>
      <c r="AC61" s="29"/>
      <c r="AE61" s="22">
        <v>27329376.037499998</v>
      </c>
      <c r="AF61" s="22">
        <v>1150710.57</v>
      </c>
      <c r="AG61" s="23">
        <v>287677.64250000217</v>
      </c>
      <c r="AH61" s="22"/>
      <c r="AI61" s="22">
        <v>27329376.039999999</v>
      </c>
      <c r="AJ61" s="22">
        <v>1150710.57</v>
      </c>
      <c r="AK61" s="22">
        <v>287677.64</v>
      </c>
    </row>
    <row r="62" spans="1:37" ht="28" customHeight="1" x14ac:dyDescent="0.55000000000000004">
      <c r="A62" s="24">
        <v>12</v>
      </c>
      <c r="B62" s="51" t="s">
        <v>62</v>
      </c>
      <c r="C62" s="56">
        <v>497.2</v>
      </c>
      <c r="D62" s="46">
        <v>27958038.280000001</v>
      </c>
      <c r="E62" s="31">
        <v>0</v>
      </c>
      <c r="F62" s="31">
        <f t="shared" si="18"/>
        <v>0</v>
      </c>
      <c r="G62" s="56">
        <v>207.8</v>
      </c>
      <c r="H62" s="31">
        <v>11684795.57</v>
      </c>
      <c r="I62" s="31">
        <v>0</v>
      </c>
      <c r="J62" s="31">
        <f t="shared" si="19"/>
        <v>0</v>
      </c>
      <c r="K62" s="56">
        <v>289.39999999999998</v>
      </c>
      <c r="L62" s="31">
        <v>16273242.710000001</v>
      </c>
      <c r="M62" s="31">
        <v>0</v>
      </c>
      <c r="N62" s="31">
        <f t="shared" si="20"/>
        <v>0</v>
      </c>
      <c r="O62" s="31">
        <v>0</v>
      </c>
      <c r="P62" s="31">
        <f t="shared" si="21"/>
        <v>0</v>
      </c>
      <c r="Q62" s="28"/>
      <c r="R62" s="29">
        <v>0</v>
      </c>
      <c r="T62" s="29">
        <v>11844600</v>
      </c>
      <c r="U62" s="29">
        <v>57000</v>
      </c>
      <c r="V62" s="29">
        <v>0</v>
      </c>
      <c r="W62" s="29">
        <v>0</v>
      </c>
      <c r="X62" s="29">
        <v>15048799.999999998</v>
      </c>
      <c r="Y62" s="29">
        <v>52000</v>
      </c>
      <c r="Z62" s="29">
        <v>0</v>
      </c>
      <c r="AA62" s="29"/>
      <c r="AC62" s="29"/>
      <c r="AE62" s="22">
        <v>26560136.366</v>
      </c>
      <c r="AF62" s="22">
        <v>1118321.5312000001</v>
      </c>
      <c r="AG62" s="23">
        <v>279580.38280000072</v>
      </c>
      <c r="AH62" s="22"/>
      <c r="AI62" s="22">
        <v>26560136.370000001</v>
      </c>
      <c r="AJ62" s="22">
        <v>1118321.53</v>
      </c>
      <c r="AK62" s="22">
        <v>279580.38</v>
      </c>
    </row>
    <row r="63" spans="1:37" ht="28" customHeight="1" x14ac:dyDescent="0.55000000000000004">
      <c r="A63" s="30">
        <v>13</v>
      </c>
      <c r="B63" s="51" t="s">
        <v>63</v>
      </c>
      <c r="C63" s="55">
        <v>522.5</v>
      </c>
      <c r="D63" s="54">
        <v>29380681.829999998</v>
      </c>
      <c r="E63" s="31">
        <v>0</v>
      </c>
      <c r="F63" s="31">
        <f t="shared" si="18"/>
        <v>0</v>
      </c>
      <c r="G63" s="55">
        <v>42</v>
      </c>
      <c r="H63" s="53">
        <v>2361700.7400000002</v>
      </c>
      <c r="I63" s="31">
        <v>0</v>
      </c>
      <c r="J63" s="31">
        <f t="shared" si="19"/>
        <v>0</v>
      </c>
      <c r="K63" s="55">
        <v>480.5</v>
      </c>
      <c r="L63" s="31">
        <v>27018981.089999996</v>
      </c>
      <c r="M63" s="31">
        <v>0</v>
      </c>
      <c r="N63" s="31">
        <f t="shared" si="20"/>
        <v>0</v>
      </c>
      <c r="O63" s="31">
        <v>0</v>
      </c>
      <c r="P63" s="31">
        <f t="shared" si="21"/>
        <v>0</v>
      </c>
      <c r="Q63" s="28"/>
      <c r="R63" s="29">
        <v>0</v>
      </c>
      <c r="T63" s="29">
        <v>2394000</v>
      </c>
      <c r="U63" s="29">
        <v>57000</v>
      </c>
      <c r="V63" s="29">
        <v>0</v>
      </c>
      <c r="W63" s="29">
        <v>0</v>
      </c>
      <c r="X63" s="29">
        <v>24986000</v>
      </c>
      <c r="Y63" s="29">
        <v>52000</v>
      </c>
      <c r="Z63" s="29">
        <v>0</v>
      </c>
      <c r="AC63" s="29"/>
      <c r="AE63" s="22">
        <v>27911647.738499995</v>
      </c>
      <c r="AF63" s="22">
        <v>1175227.2731999999</v>
      </c>
      <c r="AG63" s="23">
        <v>293806.81830000295</v>
      </c>
      <c r="AH63" s="22"/>
      <c r="AI63" s="22">
        <v>27911647.739999998</v>
      </c>
      <c r="AJ63" s="22">
        <v>1175227.27</v>
      </c>
      <c r="AK63" s="22">
        <v>293806.82</v>
      </c>
    </row>
    <row r="64" spans="1:37" ht="28" customHeight="1" x14ac:dyDescent="0.55000000000000004">
      <c r="A64" s="24">
        <v>14</v>
      </c>
      <c r="B64" s="51" t="s">
        <v>64</v>
      </c>
      <c r="C64" s="55">
        <v>351.8</v>
      </c>
      <c r="D64" s="54">
        <v>19782055.25</v>
      </c>
      <c r="E64" s="31">
        <v>0</v>
      </c>
      <c r="F64" s="31">
        <f t="shared" si="18"/>
        <v>0</v>
      </c>
      <c r="G64" s="55">
        <v>93.1</v>
      </c>
      <c r="H64" s="53">
        <v>5235103.3099999996</v>
      </c>
      <c r="I64" s="31">
        <v>0</v>
      </c>
      <c r="J64" s="31">
        <f t="shared" si="19"/>
        <v>0</v>
      </c>
      <c r="K64" s="55">
        <v>258.7</v>
      </c>
      <c r="L64" s="31">
        <v>14546951.940000001</v>
      </c>
      <c r="M64" s="31">
        <v>0</v>
      </c>
      <c r="N64" s="31">
        <f t="shared" si="20"/>
        <v>0</v>
      </c>
      <c r="O64" s="31">
        <v>0</v>
      </c>
      <c r="P64" s="31">
        <f t="shared" si="21"/>
        <v>0</v>
      </c>
      <c r="Q64" s="28"/>
      <c r="R64" s="29">
        <v>0</v>
      </c>
      <c r="T64" s="29">
        <v>5306700</v>
      </c>
      <c r="U64" s="29">
        <v>57000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E64" s="22">
        <v>18792952.487500001</v>
      </c>
      <c r="AF64" s="22">
        <v>791282.21</v>
      </c>
      <c r="AG64" s="23">
        <v>197820.55249999929</v>
      </c>
      <c r="AH64" s="22"/>
      <c r="AI64" s="22">
        <v>18792952.489999998</v>
      </c>
      <c r="AJ64" s="22">
        <v>791282.21</v>
      </c>
      <c r="AK64" s="22">
        <v>197820.55</v>
      </c>
    </row>
    <row r="65" spans="1:37" ht="28" customHeight="1" x14ac:dyDescent="0.55000000000000004">
      <c r="A65" s="30">
        <v>15</v>
      </c>
      <c r="B65" s="51" t="s">
        <v>65</v>
      </c>
      <c r="C65" s="55">
        <v>343.5</v>
      </c>
      <c r="D65" s="54">
        <v>19315338.199999999</v>
      </c>
      <c r="E65" s="31">
        <v>0</v>
      </c>
      <c r="F65" s="31">
        <f t="shared" si="18"/>
        <v>0</v>
      </c>
      <c r="G65" s="55">
        <v>214</v>
      </c>
      <c r="H65" s="53">
        <v>12033427.58</v>
      </c>
      <c r="I65" s="31">
        <v>0</v>
      </c>
      <c r="J65" s="31">
        <f t="shared" si="19"/>
        <v>0</v>
      </c>
      <c r="K65" s="55">
        <v>129.5</v>
      </c>
      <c r="L65" s="31">
        <v>7281910.6199999992</v>
      </c>
      <c r="M65" s="31">
        <v>0</v>
      </c>
      <c r="N65" s="31">
        <f t="shared" si="20"/>
        <v>0</v>
      </c>
      <c r="O65" s="31">
        <v>0</v>
      </c>
      <c r="P65" s="31">
        <f t="shared" si="21"/>
        <v>0</v>
      </c>
      <c r="Q65" s="28"/>
      <c r="R65" s="29">
        <v>0</v>
      </c>
      <c r="T65" s="29">
        <v>12198000</v>
      </c>
      <c r="U65" s="29">
        <v>57000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E65" s="22">
        <v>18349571.289999999</v>
      </c>
      <c r="AF65" s="22">
        <v>772613.52799999993</v>
      </c>
      <c r="AG65" s="23">
        <v>193153.38200000022</v>
      </c>
      <c r="AH65" s="22"/>
      <c r="AI65" s="22">
        <v>18349571.289999999</v>
      </c>
      <c r="AJ65" s="22">
        <v>772613.53</v>
      </c>
      <c r="AK65" s="22">
        <v>193153.38</v>
      </c>
    </row>
    <row r="66" spans="1:37" ht="28" customHeight="1" x14ac:dyDescent="0.55000000000000004">
      <c r="A66" s="24">
        <v>16</v>
      </c>
      <c r="B66" s="51" t="s">
        <v>66</v>
      </c>
      <c r="C66" s="56">
        <v>420.4</v>
      </c>
      <c r="D66" s="46">
        <v>23639499.789999999</v>
      </c>
      <c r="E66" s="31">
        <v>0</v>
      </c>
      <c r="F66" s="31">
        <f t="shared" si="18"/>
        <v>0</v>
      </c>
      <c r="G66" s="56">
        <v>145.30000000000001</v>
      </c>
      <c r="H66" s="31">
        <v>8170359.9400000004</v>
      </c>
      <c r="I66" s="31">
        <v>0</v>
      </c>
      <c r="J66" s="31">
        <f t="shared" si="19"/>
        <v>0</v>
      </c>
      <c r="K66" s="56">
        <v>275.10000000000002</v>
      </c>
      <c r="L66" s="53">
        <v>15469139.849999998</v>
      </c>
      <c r="M66" s="31">
        <v>0</v>
      </c>
      <c r="N66" s="31">
        <f t="shared" si="20"/>
        <v>0</v>
      </c>
      <c r="O66" s="31">
        <v>0</v>
      </c>
      <c r="P66" s="31">
        <f t="shared" si="21"/>
        <v>0</v>
      </c>
      <c r="Q66" s="28"/>
      <c r="R66" s="29">
        <v>0</v>
      </c>
      <c r="T66" s="29">
        <v>8282100.0000000009</v>
      </c>
      <c r="U66" s="29">
        <v>57000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E66" s="22">
        <v>22457524.800499998</v>
      </c>
      <c r="AF66" s="22">
        <v>945579.99159999995</v>
      </c>
      <c r="AG66" s="23">
        <v>236394.99790000112</v>
      </c>
      <c r="AH66" s="22"/>
      <c r="AI66" s="22">
        <v>22457524.800000001</v>
      </c>
      <c r="AJ66" s="22">
        <v>945579.99</v>
      </c>
      <c r="AK66" s="22">
        <v>236395</v>
      </c>
    </row>
    <row r="67" spans="1:37" ht="28" customHeight="1" x14ac:dyDescent="0.55000000000000004">
      <c r="A67" s="30">
        <v>17</v>
      </c>
      <c r="B67" s="51" t="s">
        <v>67</v>
      </c>
      <c r="C67" s="56">
        <v>218.5</v>
      </c>
      <c r="D67" s="46">
        <v>12286466.949999999</v>
      </c>
      <c r="E67" s="31">
        <v>0</v>
      </c>
      <c r="F67" s="31">
        <f t="shared" si="18"/>
        <v>0</v>
      </c>
      <c r="G67" s="56">
        <v>96.1</v>
      </c>
      <c r="H67" s="53">
        <v>5403796.2199999997</v>
      </c>
      <c r="I67" s="31">
        <v>0</v>
      </c>
      <c r="J67" s="31">
        <f t="shared" si="19"/>
        <v>0</v>
      </c>
      <c r="K67" s="56">
        <v>122.4</v>
      </c>
      <c r="L67" s="31">
        <v>6882670.7299999995</v>
      </c>
      <c r="M67" s="31">
        <v>0</v>
      </c>
      <c r="N67" s="31">
        <f t="shared" si="20"/>
        <v>0</v>
      </c>
      <c r="O67" s="31">
        <v>0</v>
      </c>
      <c r="P67" s="31">
        <f t="shared" si="21"/>
        <v>0</v>
      </c>
      <c r="Q67" s="28"/>
      <c r="R67" s="29">
        <v>0</v>
      </c>
      <c r="T67" s="29">
        <v>5477700</v>
      </c>
      <c r="U67" s="29">
        <v>57000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E67" s="22">
        <v>11672143.602499999</v>
      </c>
      <c r="AF67" s="22">
        <v>491458.67799999996</v>
      </c>
      <c r="AG67" s="23">
        <v>122864.66950000019</v>
      </c>
      <c r="AH67" s="22"/>
      <c r="AI67" s="22">
        <v>11672143.6</v>
      </c>
      <c r="AJ67" s="22">
        <v>491458.68</v>
      </c>
      <c r="AK67" s="22">
        <v>122864.67</v>
      </c>
    </row>
    <row r="68" spans="1:37" ht="28" customHeight="1" x14ac:dyDescent="0.55000000000000004">
      <c r="A68" s="24">
        <v>18</v>
      </c>
      <c r="B68" s="51" t="s">
        <v>68</v>
      </c>
      <c r="C68" s="56">
        <v>341.5</v>
      </c>
      <c r="D68" s="46">
        <v>19202876.260000002</v>
      </c>
      <c r="E68" s="31">
        <v>0</v>
      </c>
      <c r="F68" s="31">
        <f t="shared" si="18"/>
        <v>0</v>
      </c>
      <c r="G68" s="56">
        <v>184.9</v>
      </c>
      <c r="H68" s="31">
        <v>10397106.35</v>
      </c>
      <c r="I68" s="31">
        <v>0</v>
      </c>
      <c r="J68" s="31">
        <f t="shared" si="19"/>
        <v>0</v>
      </c>
      <c r="K68" s="56">
        <v>156.6</v>
      </c>
      <c r="L68" s="31">
        <v>8805769.910000002</v>
      </c>
      <c r="M68" s="31">
        <v>0</v>
      </c>
      <c r="N68" s="31">
        <f t="shared" si="20"/>
        <v>0</v>
      </c>
      <c r="O68" s="31">
        <v>0</v>
      </c>
      <c r="P68" s="31">
        <f t="shared" si="21"/>
        <v>0</v>
      </c>
      <c r="Q68" s="28"/>
      <c r="R68" s="29">
        <v>0</v>
      </c>
      <c r="T68" s="29">
        <v>10539300</v>
      </c>
      <c r="U68" s="29">
        <v>57000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E68" s="22">
        <v>18242732.447000001</v>
      </c>
      <c r="AF68" s="22">
        <v>768115.05040000007</v>
      </c>
      <c r="AG68" s="23">
        <v>192028.76260000095</v>
      </c>
      <c r="AH68" s="22"/>
      <c r="AI68" s="22">
        <v>18242732.449999999</v>
      </c>
      <c r="AJ68" s="22">
        <v>768115.05</v>
      </c>
      <c r="AK68" s="22">
        <v>192028.76</v>
      </c>
    </row>
    <row r="69" spans="1:37" ht="28" customHeight="1" x14ac:dyDescent="0.55000000000000004">
      <c r="A69" s="30">
        <v>19</v>
      </c>
      <c r="B69" s="51" t="s">
        <v>69</v>
      </c>
      <c r="C69" s="56">
        <v>342.5</v>
      </c>
      <c r="D69" s="46">
        <v>19259107.23</v>
      </c>
      <c r="E69" s="31">
        <v>0</v>
      </c>
      <c r="F69" s="31">
        <f t="shared" si="18"/>
        <v>0</v>
      </c>
      <c r="G69" s="56">
        <v>89.7</v>
      </c>
      <c r="H69" s="31">
        <v>5043918.01</v>
      </c>
      <c r="I69" s="31">
        <v>0</v>
      </c>
      <c r="J69" s="31">
        <f t="shared" si="19"/>
        <v>0</v>
      </c>
      <c r="K69" s="56">
        <v>252.8</v>
      </c>
      <c r="L69" s="31">
        <v>14215189.220000001</v>
      </c>
      <c r="M69" s="31">
        <v>0</v>
      </c>
      <c r="N69" s="31">
        <f t="shared" si="20"/>
        <v>0</v>
      </c>
      <c r="O69" s="31">
        <v>0</v>
      </c>
      <c r="P69" s="31">
        <f t="shared" si="21"/>
        <v>0</v>
      </c>
      <c r="Q69" s="28"/>
      <c r="R69" s="29">
        <v>0</v>
      </c>
      <c r="T69" s="29">
        <v>5112900</v>
      </c>
      <c r="U69" s="29">
        <v>57000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E69" s="22">
        <v>18296151.868499998</v>
      </c>
      <c r="AF69" s="22">
        <v>770364.2892</v>
      </c>
      <c r="AG69" s="23">
        <v>192591.07230000244</v>
      </c>
      <c r="AH69" s="22"/>
      <c r="AI69" s="22">
        <v>18296151.870000001</v>
      </c>
      <c r="AJ69" s="22">
        <v>770364.29</v>
      </c>
      <c r="AK69" s="22">
        <v>192591.07</v>
      </c>
    </row>
    <row r="70" spans="1:37" ht="28" customHeight="1" x14ac:dyDescent="0.55000000000000004">
      <c r="A70" s="24">
        <v>20</v>
      </c>
      <c r="B70" s="51" t="s">
        <v>70</v>
      </c>
      <c r="C70" s="56">
        <v>350</v>
      </c>
      <c r="D70" s="46">
        <v>19680839.5</v>
      </c>
      <c r="E70" s="31">
        <v>0</v>
      </c>
      <c r="F70" s="31">
        <f t="shared" si="18"/>
        <v>0</v>
      </c>
      <c r="G70" s="56">
        <v>146.80000000000001</v>
      </c>
      <c r="H70" s="31">
        <v>8254706.4000000004</v>
      </c>
      <c r="I70" s="31">
        <v>0</v>
      </c>
      <c r="J70" s="31">
        <f t="shared" si="19"/>
        <v>0</v>
      </c>
      <c r="K70" s="56">
        <v>203.2</v>
      </c>
      <c r="L70" s="31">
        <v>11426133.1</v>
      </c>
      <c r="M70" s="31">
        <v>0</v>
      </c>
      <c r="N70" s="31">
        <f t="shared" si="20"/>
        <v>0</v>
      </c>
      <c r="O70" s="31">
        <v>0</v>
      </c>
      <c r="P70" s="31">
        <f t="shared" si="21"/>
        <v>0</v>
      </c>
      <c r="Q70" s="28"/>
      <c r="R70" s="29">
        <v>0</v>
      </c>
      <c r="T70" s="29">
        <v>8367600.0000000009</v>
      </c>
      <c r="U70" s="29">
        <v>57000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E70" s="22">
        <v>18696797.524999999</v>
      </c>
      <c r="AF70" s="22">
        <v>787233.58000000007</v>
      </c>
      <c r="AG70" s="23">
        <v>196808.39500000142</v>
      </c>
      <c r="AH70" s="22"/>
      <c r="AI70" s="22">
        <v>18696797.530000001</v>
      </c>
      <c r="AJ70" s="22">
        <v>787233.58</v>
      </c>
      <c r="AK70" s="22">
        <v>196808.4</v>
      </c>
    </row>
    <row r="71" spans="1:37" ht="28" customHeight="1" x14ac:dyDescent="0.55000000000000004">
      <c r="A71" s="30">
        <v>21</v>
      </c>
      <c r="B71" s="51" t="s">
        <v>71</v>
      </c>
      <c r="C71" s="55">
        <v>340.3</v>
      </c>
      <c r="D71" s="54">
        <v>19135399.09</v>
      </c>
      <c r="E71" s="31">
        <v>0</v>
      </c>
      <c r="F71" s="31">
        <f t="shared" si="18"/>
        <v>0</v>
      </c>
      <c r="G71" s="55">
        <v>0</v>
      </c>
      <c r="H71" s="31">
        <v>0</v>
      </c>
      <c r="I71" s="31">
        <v>0</v>
      </c>
      <c r="J71" s="31">
        <f t="shared" si="19"/>
        <v>0</v>
      </c>
      <c r="K71" s="55">
        <v>340.3</v>
      </c>
      <c r="L71" s="53">
        <v>19135399.09</v>
      </c>
      <c r="M71" s="31">
        <v>0</v>
      </c>
      <c r="N71" s="31">
        <f t="shared" si="20"/>
        <v>0</v>
      </c>
      <c r="O71" s="31">
        <v>0</v>
      </c>
      <c r="P71" s="31">
        <f t="shared" si="21"/>
        <v>0</v>
      </c>
      <c r="Q71" s="28"/>
      <c r="R71" s="29">
        <v>0</v>
      </c>
      <c r="T71" s="29">
        <v>0</v>
      </c>
      <c r="U71" s="29">
        <v>57000</v>
      </c>
      <c r="V71" s="29">
        <v>0</v>
      </c>
      <c r="W71" s="29">
        <v>0</v>
      </c>
      <c r="X71" s="29">
        <v>0</v>
      </c>
      <c r="Y71" s="29">
        <v>0</v>
      </c>
      <c r="Z71" s="29">
        <v>0</v>
      </c>
      <c r="AE71" s="22">
        <v>18178629.135499999</v>
      </c>
      <c r="AF71" s="22">
        <v>765415.96360000002</v>
      </c>
      <c r="AG71" s="23">
        <v>191353.99090000091</v>
      </c>
      <c r="AH71" s="22"/>
      <c r="AI71" s="22">
        <v>18178629.140000001</v>
      </c>
      <c r="AJ71" s="22">
        <v>765415.96</v>
      </c>
      <c r="AK71" s="22">
        <v>191353.99</v>
      </c>
    </row>
    <row r="72" spans="1:37" ht="28" customHeight="1" x14ac:dyDescent="0.55000000000000004">
      <c r="A72" s="24">
        <v>22</v>
      </c>
      <c r="B72" s="51" t="s">
        <v>72</v>
      </c>
      <c r="C72" s="55">
        <v>145.20000000000002</v>
      </c>
      <c r="D72" s="54">
        <v>8164736.8399999999</v>
      </c>
      <c r="E72" s="31">
        <v>0</v>
      </c>
      <c r="F72" s="31">
        <f t="shared" si="18"/>
        <v>0</v>
      </c>
      <c r="G72" s="55">
        <v>130.4</v>
      </c>
      <c r="H72" s="31">
        <v>7332518.4900000002</v>
      </c>
      <c r="I72" s="31">
        <v>0</v>
      </c>
      <c r="J72" s="31">
        <f t="shared" si="19"/>
        <v>0</v>
      </c>
      <c r="K72" s="55">
        <v>14.8</v>
      </c>
      <c r="L72" s="53">
        <v>832218.34999999963</v>
      </c>
      <c r="M72" s="31">
        <v>0</v>
      </c>
      <c r="N72" s="31">
        <f t="shared" si="20"/>
        <v>0</v>
      </c>
      <c r="O72" s="31">
        <v>0</v>
      </c>
      <c r="P72" s="31">
        <f t="shared" si="21"/>
        <v>0</v>
      </c>
      <c r="Q72" s="28"/>
      <c r="R72" s="29">
        <v>0</v>
      </c>
      <c r="T72" s="29">
        <v>7432800</v>
      </c>
      <c r="U72" s="29">
        <v>57000</v>
      </c>
      <c r="V72" s="29">
        <v>0</v>
      </c>
      <c r="W72" s="29">
        <v>0</v>
      </c>
      <c r="X72" s="29">
        <v>0</v>
      </c>
      <c r="Y72" s="29">
        <v>0</v>
      </c>
      <c r="Z72" s="29">
        <v>0</v>
      </c>
      <c r="AE72" s="22">
        <v>7756499.9979999997</v>
      </c>
      <c r="AF72" s="22">
        <v>326589.47360000003</v>
      </c>
      <c r="AG72" s="23">
        <v>81647.368400000152</v>
      </c>
      <c r="AH72" s="22"/>
      <c r="AI72" s="22">
        <v>7756500</v>
      </c>
      <c r="AJ72" s="22">
        <v>326589.46999999997</v>
      </c>
      <c r="AK72" s="22">
        <v>81647.37</v>
      </c>
    </row>
    <row r="73" spans="1:37" ht="28" customHeight="1" x14ac:dyDescent="0.55000000000000004">
      <c r="A73" s="30">
        <v>23</v>
      </c>
      <c r="B73" s="51" t="s">
        <v>73</v>
      </c>
      <c r="C73" s="55">
        <v>198.2</v>
      </c>
      <c r="D73" s="54">
        <v>11144978.25</v>
      </c>
      <c r="E73" s="31">
        <v>0</v>
      </c>
      <c r="F73" s="31">
        <f t="shared" si="18"/>
        <v>0</v>
      </c>
      <c r="G73" s="55">
        <v>80.5</v>
      </c>
      <c r="H73" s="31">
        <v>4523593.09</v>
      </c>
      <c r="I73" s="31">
        <v>0</v>
      </c>
      <c r="J73" s="31">
        <f t="shared" si="19"/>
        <v>0</v>
      </c>
      <c r="K73" s="55">
        <v>117.7</v>
      </c>
      <c r="L73" s="53">
        <v>6621385.1600000001</v>
      </c>
      <c r="M73" s="31">
        <v>0</v>
      </c>
      <c r="N73" s="31">
        <f t="shared" si="20"/>
        <v>0</v>
      </c>
      <c r="O73" s="31">
        <v>0</v>
      </c>
      <c r="P73" s="31">
        <f t="shared" si="21"/>
        <v>0</v>
      </c>
      <c r="Q73" s="28"/>
      <c r="R73" s="29">
        <v>0</v>
      </c>
      <c r="T73" s="29">
        <v>4588500</v>
      </c>
      <c r="U73" s="29">
        <v>57000</v>
      </c>
      <c r="V73" s="29">
        <v>0</v>
      </c>
      <c r="W73" s="29">
        <v>0</v>
      </c>
      <c r="X73" s="29">
        <v>0</v>
      </c>
      <c r="Y73" s="29">
        <v>0</v>
      </c>
      <c r="Z73" s="29">
        <v>0</v>
      </c>
      <c r="AE73" s="22">
        <v>10587729.3375</v>
      </c>
      <c r="AF73" s="22">
        <v>445799.13</v>
      </c>
      <c r="AG73" s="23">
        <v>111449.78249999962</v>
      </c>
      <c r="AH73" s="22"/>
      <c r="AI73" s="22">
        <v>10587729.34</v>
      </c>
      <c r="AJ73" s="22">
        <v>445799.13</v>
      </c>
      <c r="AK73" s="22">
        <v>111449.78</v>
      </c>
    </row>
    <row r="74" spans="1:37" ht="28" customHeight="1" x14ac:dyDescent="0.55000000000000004">
      <c r="A74" s="24">
        <v>24</v>
      </c>
      <c r="B74" s="51" t="s">
        <v>74</v>
      </c>
      <c r="C74" s="55">
        <v>95.199999999999989</v>
      </c>
      <c r="D74" s="54">
        <v>5353188.34</v>
      </c>
      <c r="E74" s="31">
        <v>0</v>
      </c>
      <c r="F74" s="31">
        <f t="shared" si="18"/>
        <v>0</v>
      </c>
      <c r="G74" s="55">
        <v>46.9</v>
      </c>
      <c r="H74" s="31">
        <v>2637232.4900000002</v>
      </c>
      <c r="I74" s="31">
        <v>0</v>
      </c>
      <c r="J74" s="31">
        <f t="shared" si="19"/>
        <v>0</v>
      </c>
      <c r="K74" s="55">
        <v>48.3</v>
      </c>
      <c r="L74" s="31">
        <v>2715955.8499999996</v>
      </c>
      <c r="M74" s="31">
        <v>0</v>
      </c>
      <c r="N74" s="31">
        <f t="shared" si="20"/>
        <v>0</v>
      </c>
      <c r="O74" s="31">
        <v>0</v>
      </c>
      <c r="P74" s="31">
        <f t="shared" si="21"/>
        <v>0</v>
      </c>
      <c r="Q74" s="28"/>
      <c r="R74" s="29">
        <v>0</v>
      </c>
      <c r="T74" s="29">
        <v>2673300</v>
      </c>
      <c r="U74" s="29">
        <v>57000</v>
      </c>
      <c r="V74" s="29">
        <v>0</v>
      </c>
      <c r="W74" s="29">
        <v>0</v>
      </c>
      <c r="X74" s="29">
        <v>0</v>
      </c>
      <c r="Y74" s="29">
        <v>0</v>
      </c>
      <c r="Z74" s="29">
        <v>0</v>
      </c>
      <c r="AE74" s="22">
        <v>5085528.9229999995</v>
      </c>
      <c r="AF74" s="22">
        <v>214127.5336</v>
      </c>
      <c r="AG74" s="23">
        <v>53531.88340000037</v>
      </c>
      <c r="AH74" s="22"/>
      <c r="AI74" s="22">
        <v>5085528.92</v>
      </c>
      <c r="AJ74" s="22">
        <v>214127.53</v>
      </c>
      <c r="AK74" s="22">
        <v>53531.88</v>
      </c>
    </row>
    <row r="75" spans="1:37" ht="28" customHeight="1" x14ac:dyDescent="0.55000000000000004">
      <c r="A75" s="30">
        <v>25</v>
      </c>
      <c r="B75" s="51" t="s">
        <v>75</v>
      </c>
      <c r="C75" s="55">
        <v>450.1</v>
      </c>
      <c r="D75" s="54">
        <v>25309559.600000001</v>
      </c>
      <c r="E75" s="31">
        <v>0</v>
      </c>
      <c r="F75" s="31">
        <f t="shared" si="18"/>
        <v>0</v>
      </c>
      <c r="G75" s="55">
        <v>159.6</v>
      </c>
      <c r="H75" s="31">
        <v>8974462.8100000005</v>
      </c>
      <c r="I75" s="31">
        <v>0</v>
      </c>
      <c r="J75" s="31">
        <f t="shared" si="19"/>
        <v>0</v>
      </c>
      <c r="K75" s="55">
        <v>290.5</v>
      </c>
      <c r="L75" s="53">
        <v>16335096.790000001</v>
      </c>
      <c r="M75" s="31">
        <v>0</v>
      </c>
      <c r="N75" s="31">
        <f t="shared" si="20"/>
        <v>0</v>
      </c>
      <c r="O75" s="31">
        <v>0</v>
      </c>
      <c r="P75" s="31">
        <f t="shared" si="21"/>
        <v>0</v>
      </c>
      <c r="Q75" s="28"/>
      <c r="R75" s="29">
        <v>0</v>
      </c>
      <c r="T75" s="29">
        <v>9097200</v>
      </c>
      <c r="U75" s="29">
        <v>57000</v>
      </c>
      <c r="V75" s="29">
        <v>0</v>
      </c>
      <c r="W75" s="29">
        <v>0</v>
      </c>
      <c r="X75" s="29">
        <v>0</v>
      </c>
      <c r="Y75" s="29">
        <v>0</v>
      </c>
      <c r="Z75" s="29">
        <v>0</v>
      </c>
      <c r="AE75" s="22">
        <v>24044081.620000001</v>
      </c>
      <c r="AF75" s="22">
        <v>1012382.3840000001</v>
      </c>
      <c r="AG75" s="23">
        <v>253095.59600000037</v>
      </c>
      <c r="AH75" s="22"/>
      <c r="AI75" s="22">
        <v>24044081.620000001</v>
      </c>
      <c r="AJ75" s="22">
        <v>1012382.38</v>
      </c>
      <c r="AK75" s="22">
        <v>253095.6</v>
      </c>
    </row>
    <row r="76" spans="1:37" ht="28" customHeight="1" x14ac:dyDescent="0.55000000000000004">
      <c r="A76" s="24">
        <v>26</v>
      </c>
      <c r="B76" s="51" t="s">
        <v>76</v>
      </c>
      <c r="C76" s="55">
        <v>518</v>
      </c>
      <c r="D76" s="54">
        <v>29127642.460000001</v>
      </c>
      <c r="E76" s="31">
        <v>0</v>
      </c>
      <c r="F76" s="31">
        <f t="shared" si="18"/>
        <v>0</v>
      </c>
      <c r="G76" s="55">
        <v>146.69999999999999</v>
      </c>
      <c r="H76" s="31">
        <v>8249083.2999999998</v>
      </c>
      <c r="I76" s="31">
        <v>0</v>
      </c>
      <c r="J76" s="31">
        <f t="shared" si="19"/>
        <v>0</v>
      </c>
      <c r="K76" s="55">
        <v>371.3</v>
      </c>
      <c r="L76" s="31">
        <v>20878559.16</v>
      </c>
      <c r="M76" s="31">
        <v>0</v>
      </c>
      <c r="N76" s="31">
        <f t="shared" si="20"/>
        <v>0</v>
      </c>
      <c r="O76" s="31">
        <v>0</v>
      </c>
      <c r="P76" s="31">
        <f t="shared" si="21"/>
        <v>0</v>
      </c>
      <c r="Q76" s="28"/>
      <c r="R76" s="29">
        <v>0</v>
      </c>
      <c r="T76" s="29">
        <v>8361899.9999999991</v>
      </c>
      <c r="U76" s="29">
        <v>57000</v>
      </c>
      <c r="V76" s="29">
        <v>0</v>
      </c>
      <c r="W76" s="29">
        <v>0</v>
      </c>
      <c r="X76" s="29">
        <v>0</v>
      </c>
      <c r="Y76" s="29">
        <v>0</v>
      </c>
      <c r="Z76" s="29">
        <v>0</v>
      </c>
      <c r="AE76" s="22">
        <v>27671260.337000001</v>
      </c>
      <c r="AF76" s="22">
        <v>1165105.6984000001</v>
      </c>
      <c r="AG76" s="23">
        <v>291276.42459999956</v>
      </c>
      <c r="AH76" s="22"/>
      <c r="AI76" s="22">
        <v>27671260.34</v>
      </c>
      <c r="AJ76" s="22">
        <v>1165105.7</v>
      </c>
      <c r="AK76" s="22">
        <v>291276.42</v>
      </c>
    </row>
    <row r="77" spans="1:37" ht="28" customHeight="1" x14ac:dyDescent="0.55000000000000004">
      <c r="A77" s="30">
        <v>27</v>
      </c>
      <c r="B77" s="51" t="s">
        <v>77</v>
      </c>
      <c r="C77" s="55">
        <v>515</v>
      </c>
      <c r="D77" s="54">
        <v>28958949.550000001</v>
      </c>
      <c r="E77" s="31">
        <v>0</v>
      </c>
      <c r="F77" s="31">
        <f t="shared" si="18"/>
        <v>0</v>
      </c>
      <c r="G77" s="55">
        <v>49.4</v>
      </c>
      <c r="H77" s="31">
        <v>2777809.92</v>
      </c>
      <c r="I77" s="31">
        <v>0</v>
      </c>
      <c r="J77" s="31">
        <f t="shared" si="19"/>
        <v>0</v>
      </c>
      <c r="K77" s="55">
        <v>465.6</v>
      </c>
      <c r="L77" s="31">
        <v>26181139.630000003</v>
      </c>
      <c r="M77" s="31">
        <v>0</v>
      </c>
      <c r="N77" s="31">
        <f t="shared" si="20"/>
        <v>0</v>
      </c>
      <c r="O77" s="31">
        <v>0</v>
      </c>
      <c r="P77" s="31">
        <f t="shared" si="21"/>
        <v>0</v>
      </c>
      <c r="Q77" s="28"/>
      <c r="R77" s="29">
        <v>0</v>
      </c>
      <c r="T77" s="29">
        <v>2815800</v>
      </c>
      <c r="U77" s="29">
        <v>57000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E77" s="22">
        <v>27511002.072499998</v>
      </c>
      <c r="AF77" s="22">
        <v>1158357.9820000001</v>
      </c>
      <c r="AG77" s="23">
        <v>289589.49550000275</v>
      </c>
      <c r="AH77" s="22"/>
      <c r="AI77" s="22">
        <v>27511002.07</v>
      </c>
      <c r="AJ77" s="22">
        <v>1158357.98</v>
      </c>
      <c r="AK77" s="22">
        <v>289589.5</v>
      </c>
    </row>
    <row r="78" spans="1:37" ht="28" customHeight="1" x14ac:dyDescent="0.55000000000000004">
      <c r="A78" s="24">
        <v>28</v>
      </c>
      <c r="B78" s="51" t="s">
        <v>78</v>
      </c>
      <c r="C78" s="55">
        <v>486.8</v>
      </c>
      <c r="D78" s="54">
        <v>27373236.199999999</v>
      </c>
      <c r="E78" s="31">
        <v>0</v>
      </c>
      <c r="F78" s="31">
        <f t="shared" si="18"/>
        <v>0</v>
      </c>
      <c r="G78" s="55">
        <v>105.1</v>
      </c>
      <c r="H78" s="53">
        <v>5909874.9500000002</v>
      </c>
      <c r="I78" s="31">
        <v>0</v>
      </c>
      <c r="J78" s="31">
        <f t="shared" si="19"/>
        <v>0</v>
      </c>
      <c r="K78" s="55">
        <v>381.7</v>
      </c>
      <c r="L78" s="31">
        <v>21463361.25</v>
      </c>
      <c r="M78" s="31">
        <v>0</v>
      </c>
      <c r="N78" s="31">
        <f t="shared" si="20"/>
        <v>0</v>
      </c>
      <c r="O78" s="31">
        <v>0</v>
      </c>
      <c r="P78" s="31">
        <f t="shared" si="21"/>
        <v>0</v>
      </c>
      <c r="Q78" s="28"/>
      <c r="R78" s="29">
        <v>0</v>
      </c>
      <c r="T78" s="29">
        <v>5990700</v>
      </c>
      <c r="U78" s="29">
        <v>57000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E78" s="22">
        <v>26004574.389999997</v>
      </c>
      <c r="AF78" s="22">
        <v>1094929.4480000001</v>
      </c>
      <c r="AG78" s="23">
        <v>273732.36200000229</v>
      </c>
      <c r="AH78" s="22"/>
      <c r="AI78" s="22">
        <v>26004574.390000001</v>
      </c>
      <c r="AJ78" s="22">
        <v>1094929.45</v>
      </c>
      <c r="AK78" s="22">
        <v>273732.36</v>
      </c>
    </row>
    <row r="79" spans="1:37" ht="28" customHeight="1" x14ac:dyDescent="0.55000000000000004">
      <c r="A79" s="30">
        <v>29</v>
      </c>
      <c r="B79" s="51" t="s">
        <v>79</v>
      </c>
      <c r="C79" s="55">
        <v>506.40000000000003</v>
      </c>
      <c r="D79" s="54">
        <v>28475363.210000001</v>
      </c>
      <c r="E79" s="31">
        <v>0</v>
      </c>
      <c r="F79" s="31">
        <f t="shared" si="18"/>
        <v>0</v>
      </c>
      <c r="G79" s="55">
        <v>40.799999999999997</v>
      </c>
      <c r="H79" s="53">
        <v>2294223.58</v>
      </c>
      <c r="I79" s="31">
        <v>0</v>
      </c>
      <c r="J79" s="31">
        <f t="shared" si="19"/>
        <v>0</v>
      </c>
      <c r="K79" s="55">
        <v>465.6</v>
      </c>
      <c r="L79" s="31">
        <v>26181139.630000003</v>
      </c>
      <c r="M79" s="31">
        <v>0</v>
      </c>
      <c r="N79" s="31">
        <f t="shared" si="20"/>
        <v>0</v>
      </c>
      <c r="O79" s="31">
        <v>0</v>
      </c>
      <c r="P79" s="31">
        <f t="shared" si="21"/>
        <v>0</v>
      </c>
      <c r="Q79" s="28"/>
      <c r="R79" s="29">
        <v>0</v>
      </c>
      <c r="T79" s="29">
        <v>2325600</v>
      </c>
      <c r="U79" s="29">
        <v>57000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E79" s="22">
        <v>27051595.0495</v>
      </c>
      <c r="AF79" s="22">
        <v>1139014.5284</v>
      </c>
      <c r="AG79" s="23">
        <v>284753.63210000121</v>
      </c>
      <c r="AH79" s="22"/>
      <c r="AI79" s="22">
        <v>27051595.050000001</v>
      </c>
      <c r="AJ79" s="22">
        <v>1139014.53</v>
      </c>
      <c r="AK79" s="22">
        <v>284753.63</v>
      </c>
    </row>
    <row r="80" spans="1:37" ht="28" customHeight="1" x14ac:dyDescent="0.55000000000000004">
      <c r="A80" s="24">
        <v>30</v>
      </c>
      <c r="B80" s="51" t="s">
        <v>80</v>
      </c>
      <c r="C80" s="55">
        <v>499.6</v>
      </c>
      <c r="D80" s="54">
        <v>28092992.609999999</v>
      </c>
      <c r="E80" s="31">
        <v>0</v>
      </c>
      <c r="F80" s="31">
        <f t="shared" si="18"/>
        <v>0</v>
      </c>
      <c r="G80" s="55">
        <v>262.60000000000002</v>
      </c>
      <c r="H80" s="53">
        <v>14766252.720000001</v>
      </c>
      <c r="I80" s="31">
        <v>0</v>
      </c>
      <c r="J80" s="31">
        <f t="shared" si="19"/>
        <v>0</v>
      </c>
      <c r="K80" s="55">
        <v>237</v>
      </c>
      <c r="L80" s="31">
        <v>13326739.889999999</v>
      </c>
      <c r="M80" s="31">
        <v>0</v>
      </c>
      <c r="N80" s="31">
        <f t="shared" si="20"/>
        <v>0</v>
      </c>
      <c r="O80" s="31">
        <v>0</v>
      </c>
      <c r="P80" s="31">
        <f t="shared" si="21"/>
        <v>0</v>
      </c>
      <c r="Q80" s="28"/>
      <c r="R80" s="29">
        <v>0</v>
      </c>
      <c r="T80" s="29">
        <v>14968200.000000002</v>
      </c>
      <c r="U80" s="29">
        <v>57000</v>
      </c>
      <c r="V80" s="29">
        <v>0</v>
      </c>
      <c r="W80" s="29">
        <v>0</v>
      </c>
      <c r="X80" s="29">
        <v>0</v>
      </c>
      <c r="Y80" s="29">
        <v>0</v>
      </c>
      <c r="Z80" s="29">
        <v>0</v>
      </c>
      <c r="AE80" s="22">
        <v>26688342.979499999</v>
      </c>
      <c r="AF80" s="22">
        <v>1123719.7043999999</v>
      </c>
      <c r="AG80" s="23">
        <v>280929.92610000004</v>
      </c>
      <c r="AH80" s="22"/>
      <c r="AI80" s="22">
        <v>26688342.98</v>
      </c>
      <c r="AJ80" s="22">
        <v>1123719.7</v>
      </c>
      <c r="AK80" s="22">
        <v>280929.93</v>
      </c>
    </row>
    <row r="81" spans="1:43" ht="28" customHeight="1" x14ac:dyDescent="0.55000000000000004">
      <c r="A81" s="30">
        <v>31</v>
      </c>
      <c r="B81" s="51" t="s">
        <v>81</v>
      </c>
      <c r="C81" s="55">
        <v>332.1</v>
      </c>
      <c r="D81" s="54">
        <v>18674305.140000001</v>
      </c>
      <c r="E81" s="31">
        <v>0</v>
      </c>
      <c r="F81" s="31">
        <f t="shared" si="18"/>
        <v>0</v>
      </c>
      <c r="G81" s="55">
        <v>90</v>
      </c>
      <c r="H81" s="53">
        <v>5060787.3</v>
      </c>
      <c r="I81" s="31">
        <v>0</v>
      </c>
      <c r="J81" s="31">
        <f t="shared" si="19"/>
        <v>0</v>
      </c>
      <c r="K81" s="55">
        <v>242.1</v>
      </c>
      <c r="L81" s="31">
        <v>13613517.84</v>
      </c>
      <c r="M81" s="31">
        <v>0</v>
      </c>
      <c r="N81" s="31">
        <f t="shared" si="20"/>
        <v>0</v>
      </c>
      <c r="O81" s="31">
        <v>0</v>
      </c>
      <c r="P81" s="31">
        <f t="shared" si="21"/>
        <v>0</v>
      </c>
      <c r="Q81" s="28"/>
      <c r="R81" s="29">
        <v>0</v>
      </c>
      <c r="T81" s="29">
        <v>5130000</v>
      </c>
      <c r="U81" s="29">
        <v>57000</v>
      </c>
      <c r="V81" s="29">
        <v>0</v>
      </c>
      <c r="W81" s="29">
        <v>0</v>
      </c>
      <c r="X81" s="29">
        <v>0</v>
      </c>
      <c r="Y81" s="29">
        <v>0</v>
      </c>
      <c r="Z81" s="29">
        <v>0</v>
      </c>
      <c r="AE81" s="22">
        <v>17740589.883000001</v>
      </c>
      <c r="AF81" s="22">
        <v>746972.20559999999</v>
      </c>
      <c r="AG81" s="23">
        <v>186743.0513999993</v>
      </c>
      <c r="AH81" s="22"/>
      <c r="AI81" s="22">
        <v>17740589.879999999</v>
      </c>
      <c r="AJ81" s="22">
        <v>746972.21</v>
      </c>
      <c r="AK81" s="22">
        <v>186743.05</v>
      </c>
    </row>
    <row r="82" spans="1:43" ht="28" customHeight="1" x14ac:dyDescent="0.55000000000000004">
      <c r="A82" s="24">
        <v>32</v>
      </c>
      <c r="B82" s="51" t="s">
        <v>82</v>
      </c>
      <c r="C82" s="56">
        <v>342.1</v>
      </c>
      <c r="D82" s="46">
        <v>19236614.84</v>
      </c>
      <c r="E82" s="31">
        <v>0</v>
      </c>
      <c r="F82" s="31">
        <f t="shared" si="18"/>
        <v>0</v>
      </c>
      <c r="G82" s="56">
        <v>0</v>
      </c>
      <c r="H82" s="53">
        <v>0</v>
      </c>
      <c r="I82" s="31">
        <v>0</v>
      </c>
      <c r="J82" s="31">
        <f t="shared" si="19"/>
        <v>0</v>
      </c>
      <c r="K82" s="56">
        <v>342.1</v>
      </c>
      <c r="L82" s="31">
        <v>19236614.84</v>
      </c>
      <c r="M82" s="31">
        <v>0</v>
      </c>
      <c r="N82" s="31">
        <f t="shared" si="20"/>
        <v>0</v>
      </c>
      <c r="O82" s="31">
        <v>0</v>
      </c>
      <c r="P82" s="31">
        <f t="shared" si="21"/>
        <v>0</v>
      </c>
      <c r="Q82" s="28"/>
      <c r="R82" s="29">
        <v>0</v>
      </c>
      <c r="T82" s="29">
        <v>0</v>
      </c>
      <c r="U82" s="29">
        <v>57000</v>
      </c>
      <c r="V82" s="29">
        <v>0</v>
      </c>
      <c r="W82" s="29">
        <v>0</v>
      </c>
      <c r="X82" s="29">
        <v>0</v>
      </c>
      <c r="Y82" s="29">
        <v>0</v>
      </c>
      <c r="Z82" s="29">
        <v>0</v>
      </c>
      <c r="AE82" s="22">
        <v>18274784.097999997</v>
      </c>
      <c r="AF82" s="22">
        <v>769464.59360000002</v>
      </c>
      <c r="AG82" s="23">
        <v>192366.14840000239</v>
      </c>
      <c r="AH82" s="22"/>
      <c r="AI82" s="22">
        <v>18274784.100000001</v>
      </c>
      <c r="AJ82" s="22">
        <v>769464.59</v>
      </c>
      <c r="AK82" s="22">
        <v>192366.15</v>
      </c>
    </row>
    <row r="83" spans="1:43" s="50" customFormat="1" ht="52.5" customHeight="1" x14ac:dyDescent="0.3">
      <c r="A83" s="18"/>
      <c r="B83" s="36" t="s">
        <v>83</v>
      </c>
      <c r="C83" s="37"/>
      <c r="D83" s="37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21" t="e">
        <v>#DIV/0!</v>
      </c>
      <c r="R83" s="21" t="e">
        <v>#REF!</v>
      </c>
      <c r="S83" s="21" t="e">
        <v>#REF!</v>
      </c>
      <c r="T83" s="21" t="e">
        <v>#REF!</v>
      </c>
      <c r="U83" s="21" t="e">
        <v>#REF!</v>
      </c>
      <c r="V83" s="21" t="e">
        <v>#REF!</v>
      </c>
      <c r="W83" s="21" t="e">
        <v>#REF!</v>
      </c>
      <c r="X83" s="21" t="e">
        <v>#REF!</v>
      </c>
      <c r="Y83" s="21" t="e">
        <v>#REF!</v>
      </c>
      <c r="Z83" s="21" t="e">
        <v>#REF!</v>
      </c>
      <c r="AA83" s="21" t="e">
        <v>#REF!</v>
      </c>
      <c r="AB83" s="21" t="e">
        <v>#REF!</v>
      </c>
      <c r="AC83" s="21" t="e">
        <v>#REF!</v>
      </c>
      <c r="AE83" s="22">
        <v>0</v>
      </c>
      <c r="AF83" s="22">
        <v>0</v>
      </c>
      <c r="AG83" s="23">
        <v>0</v>
      </c>
      <c r="AH83" s="22"/>
      <c r="AI83" s="22">
        <v>0</v>
      </c>
      <c r="AJ83" s="22">
        <v>0</v>
      </c>
      <c r="AK83" s="22">
        <v>0</v>
      </c>
    </row>
    <row r="84" spans="1:43" ht="42" customHeight="1" x14ac:dyDescent="0.35">
      <c r="A84" s="18"/>
      <c r="B84" s="36" t="s">
        <v>84</v>
      </c>
      <c r="C84" s="37"/>
      <c r="D84" s="37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21" t="e">
        <v>#DIV/0!</v>
      </c>
      <c r="R84" s="21" t="e">
        <v>#REF!</v>
      </c>
      <c r="S84" s="21" t="e">
        <v>#REF!</v>
      </c>
      <c r="T84" s="21" t="e">
        <v>#REF!</v>
      </c>
      <c r="U84" s="21" t="e">
        <v>#REF!</v>
      </c>
      <c r="V84" s="21" t="e">
        <v>#REF!</v>
      </c>
      <c r="W84" s="21" t="e">
        <v>#REF!</v>
      </c>
      <c r="X84" s="21" t="e">
        <v>#REF!</v>
      </c>
      <c r="Y84" s="21" t="e">
        <v>#REF!</v>
      </c>
      <c r="Z84" s="21" t="e">
        <v>#REF!</v>
      </c>
      <c r="AA84" s="21" t="e">
        <v>#REF!</v>
      </c>
      <c r="AB84" s="21" t="e">
        <v>#REF!</v>
      </c>
      <c r="AC84" s="21" t="e">
        <v>#REF!</v>
      </c>
      <c r="AE84" s="22">
        <v>0</v>
      </c>
      <c r="AF84" s="22">
        <v>0</v>
      </c>
      <c r="AG84" s="23">
        <v>0</v>
      </c>
      <c r="AH84" s="22"/>
      <c r="AI84" s="22">
        <v>0</v>
      </c>
      <c r="AJ84" s="22">
        <v>0</v>
      </c>
      <c r="AK84" s="22">
        <v>0</v>
      </c>
    </row>
    <row r="85" spans="1:43" ht="52.5" customHeight="1" x14ac:dyDescent="0.35">
      <c r="A85" s="18"/>
      <c r="B85" s="36" t="s">
        <v>85</v>
      </c>
      <c r="C85" s="37">
        <f>C86</f>
        <v>10910.150000000005</v>
      </c>
      <c r="D85" s="37">
        <f t="shared" ref="D85:P85" si="22">D86</f>
        <v>752372866.03999984</v>
      </c>
      <c r="E85" s="37">
        <f t="shared" si="22"/>
        <v>0</v>
      </c>
      <c r="F85" s="37">
        <f t="shared" si="22"/>
        <v>0</v>
      </c>
      <c r="G85" s="37">
        <f t="shared" si="22"/>
        <v>4261.1499999999996</v>
      </c>
      <c r="H85" s="37">
        <f t="shared" si="22"/>
        <v>298830945.59000003</v>
      </c>
      <c r="I85" s="37">
        <f t="shared" si="22"/>
        <v>0</v>
      </c>
      <c r="J85" s="37">
        <f t="shared" si="22"/>
        <v>0</v>
      </c>
      <c r="K85" s="37">
        <f t="shared" si="22"/>
        <v>6648.9999999999991</v>
      </c>
      <c r="L85" s="37">
        <f t="shared" si="22"/>
        <v>453541920.44999999</v>
      </c>
      <c r="M85" s="37">
        <f t="shared" si="22"/>
        <v>0</v>
      </c>
      <c r="N85" s="37">
        <f t="shared" si="22"/>
        <v>0</v>
      </c>
      <c r="O85" s="37">
        <f t="shared" si="22"/>
        <v>0</v>
      </c>
      <c r="P85" s="37">
        <f t="shared" si="22"/>
        <v>0</v>
      </c>
      <c r="Q85" s="21">
        <v>68212.04999931257</v>
      </c>
      <c r="R85" s="21" t="e">
        <v>#REF!</v>
      </c>
      <c r="S85" s="21" t="e">
        <v>#REF!</v>
      </c>
      <c r="T85" s="21" t="e">
        <v>#REF!</v>
      </c>
      <c r="U85" s="21" t="e">
        <v>#REF!</v>
      </c>
      <c r="V85" s="21" t="e">
        <v>#REF!</v>
      </c>
      <c r="W85" s="21" t="e">
        <v>#REF!</v>
      </c>
      <c r="X85" s="21" t="e">
        <v>#REF!</v>
      </c>
      <c r="Y85" s="21" t="e">
        <v>#REF!</v>
      </c>
      <c r="Z85" s="21" t="e">
        <v>#REF!</v>
      </c>
      <c r="AA85" s="21" t="e">
        <v>#REF!</v>
      </c>
      <c r="AB85" s="21" t="e">
        <v>#REF!</v>
      </c>
      <c r="AC85" s="21" t="e">
        <v>#REF!</v>
      </c>
      <c r="AE85" s="22">
        <v>706993512.43499994</v>
      </c>
      <c r="AF85" s="22">
        <v>29768147.891999997</v>
      </c>
      <c r="AG85" s="23">
        <v>7442036.9730000123</v>
      </c>
      <c r="AH85" s="22"/>
      <c r="AI85" s="22">
        <v>706993512.44000006</v>
      </c>
      <c r="AJ85" s="22">
        <v>29768147.890000001</v>
      </c>
      <c r="AK85" s="22">
        <v>7442036.9699999997</v>
      </c>
    </row>
    <row r="86" spans="1:43" ht="42" customHeight="1" x14ac:dyDescent="0.35">
      <c r="A86" s="18"/>
      <c r="B86" s="36" t="s">
        <v>24</v>
      </c>
      <c r="C86" s="37">
        <f>SUM(C87:C131)</f>
        <v>10910.150000000005</v>
      </c>
      <c r="D86" s="37">
        <f t="shared" ref="D86:P86" si="23">SUM(D87:D131)</f>
        <v>752372866.03999984</v>
      </c>
      <c r="E86" s="37">
        <f t="shared" si="23"/>
        <v>0</v>
      </c>
      <c r="F86" s="37">
        <f t="shared" si="23"/>
        <v>0</v>
      </c>
      <c r="G86" s="37">
        <f t="shared" si="23"/>
        <v>4261.1499999999996</v>
      </c>
      <c r="H86" s="37">
        <f>SUM(H87:H131)</f>
        <v>298830945.59000003</v>
      </c>
      <c r="I86" s="37">
        <f t="shared" si="23"/>
        <v>0</v>
      </c>
      <c r="J86" s="37">
        <f t="shared" si="23"/>
        <v>0</v>
      </c>
      <c r="K86" s="37">
        <f t="shared" si="23"/>
        <v>6648.9999999999991</v>
      </c>
      <c r="L86" s="37">
        <f>SUM(L87:L131)</f>
        <v>453541920.44999999</v>
      </c>
      <c r="M86" s="37">
        <f t="shared" si="23"/>
        <v>0</v>
      </c>
      <c r="N86" s="37">
        <f t="shared" si="23"/>
        <v>0</v>
      </c>
      <c r="O86" s="37">
        <f t="shared" si="23"/>
        <v>0</v>
      </c>
      <c r="P86" s="37">
        <f t="shared" si="23"/>
        <v>0</v>
      </c>
      <c r="Q86" s="21">
        <v>68212.049999312527</v>
      </c>
      <c r="R86" s="21">
        <v>0</v>
      </c>
      <c r="S86" s="21">
        <v>0</v>
      </c>
      <c r="T86" s="21">
        <v>222154500</v>
      </c>
      <c r="U86" s="21">
        <v>2262000</v>
      </c>
      <c r="V86" s="21">
        <v>0</v>
      </c>
      <c r="W86" s="21">
        <v>0</v>
      </c>
      <c r="X86" s="21">
        <v>211084500</v>
      </c>
      <c r="Y86" s="21">
        <v>715000</v>
      </c>
      <c r="Z86" s="21">
        <v>0</v>
      </c>
      <c r="AA86" s="21">
        <v>0</v>
      </c>
      <c r="AB86" s="21">
        <v>0</v>
      </c>
      <c r="AC86" s="21">
        <v>0</v>
      </c>
      <c r="AE86" s="22">
        <v>706993512.43499994</v>
      </c>
      <c r="AF86" s="22">
        <v>29768147.891999997</v>
      </c>
      <c r="AG86" s="23">
        <v>7442036.9730000123</v>
      </c>
      <c r="AH86" s="22"/>
      <c r="AI86" s="22">
        <v>706993512.44000006</v>
      </c>
      <c r="AJ86" s="22">
        <v>29768147.890000001</v>
      </c>
      <c r="AK86" s="22">
        <v>7442036.9699999997</v>
      </c>
    </row>
    <row r="87" spans="1:43" ht="28" customHeight="1" x14ac:dyDescent="0.55000000000000004">
      <c r="A87" s="24">
        <v>1</v>
      </c>
      <c r="B87" s="51" t="s">
        <v>86</v>
      </c>
      <c r="C87" s="56">
        <v>512.79999999999995</v>
      </c>
      <c r="D87" s="46">
        <v>43148307.960000001</v>
      </c>
      <c r="E87" s="27">
        <v>0</v>
      </c>
      <c r="F87" s="27">
        <f t="shared" ref="F87:F131" si="24">ROUND(R87,2)</f>
        <v>0</v>
      </c>
      <c r="G87" s="56">
        <v>225.3</v>
      </c>
      <c r="H87" s="58">
        <v>23537343.57</v>
      </c>
      <c r="I87" s="27">
        <v>0</v>
      </c>
      <c r="J87" s="27">
        <f t="shared" ref="J87:J131" si="25">ROUND(V87,2)</f>
        <v>0</v>
      </c>
      <c r="K87" s="56">
        <v>287.5</v>
      </c>
      <c r="L87" s="59">
        <v>19610964.390000001</v>
      </c>
      <c r="M87" s="27">
        <v>0</v>
      </c>
      <c r="N87" s="27">
        <f t="shared" ref="N87:N131" si="26">ROUND(Z87,2)</f>
        <v>0</v>
      </c>
      <c r="O87" s="27">
        <v>0</v>
      </c>
      <c r="P87" s="27">
        <f t="shared" ref="P87:P131" si="27">ROUND(AB87,2)</f>
        <v>0</v>
      </c>
      <c r="Q87" s="28"/>
      <c r="R87" s="29">
        <v>0</v>
      </c>
      <c r="S87" s="29"/>
      <c r="T87" s="29">
        <v>13067400</v>
      </c>
      <c r="U87" s="29">
        <v>58000</v>
      </c>
      <c r="V87" s="29">
        <v>0</v>
      </c>
      <c r="W87" s="29">
        <v>0</v>
      </c>
      <c r="X87" s="29">
        <v>0</v>
      </c>
      <c r="Y87" s="29">
        <v>0</v>
      </c>
      <c r="Z87" s="29">
        <v>0</v>
      </c>
      <c r="AA87" s="29">
        <v>0</v>
      </c>
      <c r="AB87" s="29"/>
      <c r="AC87" s="29"/>
      <c r="AE87" s="22">
        <v>33230182.278000001</v>
      </c>
      <c r="AF87" s="22">
        <v>1399165.5696</v>
      </c>
      <c r="AG87" s="23">
        <v>349791.39240000118</v>
      </c>
      <c r="AH87" s="22"/>
      <c r="AI87" s="22">
        <v>33230182.280000001</v>
      </c>
      <c r="AJ87" s="22">
        <v>1399165.57</v>
      </c>
      <c r="AK87" s="22">
        <v>349791.39</v>
      </c>
      <c r="AL87" s="60">
        <f>H87/G87</f>
        <v>104471.12103861518</v>
      </c>
      <c r="AQ87" s="61">
        <f>L87+H87</f>
        <v>43148307.960000001</v>
      </c>
    </row>
    <row r="88" spans="1:43" ht="28" customHeight="1" x14ac:dyDescent="0.55000000000000004">
      <c r="A88" s="30">
        <v>2</v>
      </c>
      <c r="B88" s="51" t="s">
        <v>87</v>
      </c>
      <c r="C88" s="56">
        <v>514.25</v>
      </c>
      <c r="D88" s="46">
        <v>35078046.719999999</v>
      </c>
      <c r="E88" s="31">
        <v>0</v>
      </c>
      <c r="F88" s="31">
        <f t="shared" si="24"/>
        <v>0</v>
      </c>
      <c r="G88" s="56">
        <v>164.05</v>
      </c>
      <c r="H88" s="58">
        <v>11190186.800000001</v>
      </c>
      <c r="I88" s="31">
        <v>0</v>
      </c>
      <c r="J88" s="31">
        <f t="shared" si="25"/>
        <v>0</v>
      </c>
      <c r="K88" s="56">
        <v>350.2</v>
      </c>
      <c r="L88" s="59">
        <v>23887859.909999996</v>
      </c>
      <c r="M88" s="31">
        <v>0</v>
      </c>
      <c r="N88" s="31">
        <f t="shared" si="26"/>
        <v>0</v>
      </c>
      <c r="O88" s="31">
        <v>0</v>
      </c>
      <c r="P88" s="31">
        <f t="shared" si="27"/>
        <v>0</v>
      </c>
      <c r="Q88" s="28"/>
      <c r="R88" s="29">
        <v>0</v>
      </c>
      <c r="T88" s="29">
        <v>9514900</v>
      </c>
      <c r="U88" s="29">
        <v>58000</v>
      </c>
      <c r="V88" s="29">
        <v>0</v>
      </c>
      <c r="W88" s="29">
        <v>0</v>
      </c>
      <c r="X88" s="29">
        <v>19261000</v>
      </c>
      <c r="Y88" s="29">
        <v>55000</v>
      </c>
      <c r="Z88" s="29">
        <v>0</v>
      </c>
      <c r="AA88" s="29">
        <v>0</v>
      </c>
      <c r="AE88" s="22">
        <v>33324144.376874998</v>
      </c>
      <c r="AF88" s="22">
        <v>1403121.8684999999</v>
      </c>
      <c r="AG88" s="23">
        <v>350780.46712500043</v>
      </c>
      <c r="AH88" s="22"/>
      <c r="AI88" s="22">
        <v>33324144.379999999</v>
      </c>
      <c r="AJ88" s="22">
        <v>1403121.87</v>
      </c>
      <c r="AK88" s="22">
        <v>350780.47</v>
      </c>
      <c r="AL88" s="60">
        <f>L87/K87</f>
        <v>68212.050052173916</v>
      </c>
    </row>
    <row r="89" spans="1:43" ht="28" customHeight="1" x14ac:dyDescent="0.55000000000000004">
      <c r="A89" s="24">
        <v>3</v>
      </c>
      <c r="B89" s="51" t="s">
        <v>88</v>
      </c>
      <c r="C89" s="56">
        <v>506.7</v>
      </c>
      <c r="D89" s="46">
        <v>34563045.740000002</v>
      </c>
      <c r="E89" s="31">
        <v>0</v>
      </c>
      <c r="F89" s="31">
        <f t="shared" si="24"/>
        <v>0</v>
      </c>
      <c r="G89" s="56">
        <v>225.1</v>
      </c>
      <c r="H89" s="58">
        <v>15354532.460000001</v>
      </c>
      <c r="I89" s="31">
        <v>0</v>
      </c>
      <c r="J89" s="31">
        <f t="shared" si="25"/>
        <v>0</v>
      </c>
      <c r="K89" s="56">
        <v>281.60000000000002</v>
      </c>
      <c r="L89" s="59">
        <v>19208513.280000001</v>
      </c>
      <c r="M89" s="31">
        <v>0</v>
      </c>
      <c r="N89" s="31">
        <f t="shared" si="26"/>
        <v>0</v>
      </c>
      <c r="O89" s="31">
        <v>0</v>
      </c>
      <c r="P89" s="31">
        <f t="shared" si="27"/>
        <v>0</v>
      </c>
      <c r="Q89" s="28"/>
      <c r="R89" s="29">
        <v>0</v>
      </c>
      <c r="T89" s="29">
        <v>13055800</v>
      </c>
      <c r="U89" s="29">
        <v>58000</v>
      </c>
      <c r="V89" s="29">
        <v>0</v>
      </c>
      <c r="W89" s="29">
        <v>0</v>
      </c>
      <c r="X89" s="29">
        <v>15488000.000000002</v>
      </c>
      <c r="Y89" s="29">
        <v>55000</v>
      </c>
      <c r="Z89" s="29">
        <v>0</v>
      </c>
      <c r="AA89" s="29">
        <v>0</v>
      </c>
      <c r="AE89" s="22">
        <v>32834893.448249999</v>
      </c>
      <c r="AF89" s="22">
        <v>1382521.8293999999</v>
      </c>
      <c r="AG89" s="23">
        <v>345630.45735000004</v>
      </c>
      <c r="AH89" s="22"/>
      <c r="AI89" s="22">
        <v>32834893.449999999</v>
      </c>
      <c r="AJ89" s="22">
        <v>1382521.83</v>
      </c>
      <c r="AK89" s="22">
        <v>345630.46</v>
      </c>
    </row>
    <row r="90" spans="1:43" ht="28" customHeight="1" x14ac:dyDescent="0.55000000000000004">
      <c r="A90" s="30">
        <v>4</v>
      </c>
      <c r="B90" s="51" t="s">
        <v>89</v>
      </c>
      <c r="C90" s="56">
        <v>507.8</v>
      </c>
      <c r="D90" s="46">
        <v>34638078.990000002</v>
      </c>
      <c r="E90" s="31">
        <v>0</v>
      </c>
      <c r="F90" s="31">
        <f t="shared" si="24"/>
        <v>0</v>
      </c>
      <c r="G90" s="56">
        <v>214.4</v>
      </c>
      <c r="H90" s="58">
        <v>14624663.520000001</v>
      </c>
      <c r="I90" s="31">
        <v>0</v>
      </c>
      <c r="J90" s="31">
        <f t="shared" si="25"/>
        <v>0</v>
      </c>
      <c r="K90" s="56">
        <v>293.39999999999998</v>
      </c>
      <c r="L90" s="59">
        <v>20013415.469999999</v>
      </c>
      <c r="M90" s="31">
        <v>0</v>
      </c>
      <c r="N90" s="31">
        <f t="shared" si="26"/>
        <v>0</v>
      </c>
      <c r="O90" s="31">
        <v>0</v>
      </c>
      <c r="P90" s="31">
        <f t="shared" si="27"/>
        <v>0</v>
      </c>
      <c r="Q90" s="28"/>
      <c r="R90" s="29">
        <v>0</v>
      </c>
      <c r="T90" s="29">
        <v>12435200</v>
      </c>
      <c r="U90" s="29">
        <v>58000</v>
      </c>
      <c r="V90" s="29">
        <v>0</v>
      </c>
      <c r="W90" s="29">
        <v>0</v>
      </c>
      <c r="X90" s="29">
        <v>0</v>
      </c>
      <c r="Y90" s="29">
        <v>0</v>
      </c>
      <c r="Z90" s="29">
        <v>0</v>
      </c>
      <c r="AA90" s="29">
        <v>0</v>
      </c>
      <c r="AE90" s="22">
        <v>32906175.0405</v>
      </c>
      <c r="AF90" s="22">
        <v>1385523.1596000001</v>
      </c>
      <c r="AG90" s="23">
        <v>346380.78990000184</v>
      </c>
      <c r="AH90" s="22"/>
      <c r="AI90" s="22">
        <v>32906175.039999999</v>
      </c>
      <c r="AJ90" s="22">
        <v>1385523.16</v>
      </c>
      <c r="AK90" s="22">
        <v>346380.79</v>
      </c>
    </row>
    <row r="91" spans="1:43" ht="28" customHeight="1" x14ac:dyDescent="0.55000000000000004">
      <c r="A91" s="30">
        <v>5</v>
      </c>
      <c r="B91" s="51" t="s">
        <v>90</v>
      </c>
      <c r="C91" s="56">
        <v>496.5</v>
      </c>
      <c r="D91" s="46">
        <v>33867282.82</v>
      </c>
      <c r="E91" s="31">
        <v>0</v>
      </c>
      <c r="F91" s="31">
        <f t="shared" si="24"/>
        <v>0</v>
      </c>
      <c r="G91" s="56">
        <v>179.2</v>
      </c>
      <c r="H91" s="58">
        <v>12223599.359999999</v>
      </c>
      <c r="I91" s="31">
        <v>0</v>
      </c>
      <c r="J91" s="31">
        <f t="shared" si="25"/>
        <v>0</v>
      </c>
      <c r="K91" s="56">
        <v>317.3</v>
      </c>
      <c r="L91" s="59">
        <v>21643683.460000001</v>
      </c>
      <c r="M91" s="31">
        <v>0</v>
      </c>
      <c r="N91" s="31">
        <f t="shared" si="26"/>
        <v>0</v>
      </c>
      <c r="O91" s="31">
        <v>0</v>
      </c>
      <c r="P91" s="31">
        <f t="shared" si="27"/>
        <v>0</v>
      </c>
      <c r="Q91" s="28"/>
      <c r="R91" s="29">
        <v>0</v>
      </c>
      <c r="T91" s="29">
        <v>10393600</v>
      </c>
      <c r="U91" s="29">
        <v>58000</v>
      </c>
      <c r="V91" s="29">
        <v>0</v>
      </c>
      <c r="W91" s="29">
        <v>0</v>
      </c>
      <c r="X91" s="29">
        <v>0</v>
      </c>
      <c r="Y91" s="29">
        <v>0</v>
      </c>
      <c r="Z91" s="29">
        <v>0</v>
      </c>
      <c r="AA91" s="29">
        <v>0</v>
      </c>
      <c r="AE91" s="22">
        <v>32173918.68375</v>
      </c>
      <c r="AF91" s="22">
        <v>1354691.3130000001</v>
      </c>
      <c r="AG91" s="23">
        <v>338672.82825000305</v>
      </c>
      <c r="AH91" s="22"/>
      <c r="AI91" s="22">
        <v>32173918.68</v>
      </c>
      <c r="AJ91" s="22">
        <v>1354691.31</v>
      </c>
      <c r="AK91" s="22">
        <v>338672.83</v>
      </c>
    </row>
    <row r="92" spans="1:43" ht="28" customHeight="1" x14ac:dyDescent="0.55000000000000004">
      <c r="A92" s="24">
        <v>6</v>
      </c>
      <c r="B92" s="51" t="s">
        <v>91</v>
      </c>
      <c r="C92" s="56">
        <v>300.10000000000002</v>
      </c>
      <c r="D92" s="46">
        <v>20470436.199999999</v>
      </c>
      <c r="E92" s="31">
        <v>0</v>
      </c>
      <c r="F92" s="31">
        <f t="shared" si="24"/>
        <v>0</v>
      </c>
      <c r="G92" s="56">
        <v>36.9</v>
      </c>
      <c r="H92" s="58">
        <v>2517024.65</v>
      </c>
      <c r="I92" s="31">
        <v>0</v>
      </c>
      <c r="J92" s="31">
        <f t="shared" si="25"/>
        <v>0</v>
      </c>
      <c r="K92" s="56">
        <v>263.2</v>
      </c>
      <c r="L92" s="59">
        <v>17953411.560000002</v>
      </c>
      <c r="M92" s="31">
        <v>0</v>
      </c>
      <c r="N92" s="31">
        <f t="shared" si="26"/>
        <v>0</v>
      </c>
      <c r="O92" s="31">
        <v>0</v>
      </c>
      <c r="P92" s="31">
        <f t="shared" si="27"/>
        <v>0</v>
      </c>
      <c r="Q92" s="28"/>
      <c r="R92" s="29">
        <v>0</v>
      </c>
      <c r="T92" s="29">
        <v>2140200</v>
      </c>
      <c r="U92" s="29">
        <v>58000</v>
      </c>
      <c r="V92" s="29">
        <v>0</v>
      </c>
      <c r="W92" s="29">
        <v>0</v>
      </c>
      <c r="X92" s="29">
        <v>0</v>
      </c>
      <c r="Y92" s="29">
        <v>0</v>
      </c>
      <c r="Z92" s="29">
        <v>0</v>
      </c>
      <c r="AA92" s="29">
        <v>0</v>
      </c>
      <c r="AE92" s="22">
        <v>19446914.394750003</v>
      </c>
      <c r="AF92" s="22">
        <v>818817.4482000001</v>
      </c>
      <c r="AG92" s="23">
        <v>204704.36204999906</v>
      </c>
      <c r="AH92" s="22"/>
      <c r="AI92" s="22">
        <v>19446914.390000001</v>
      </c>
      <c r="AJ92" s="22">
        <v>818817.45</v>
      </c>
      <c r="AK92" s="22">
        <v>204704.36</v>
      </c>
    </row>
    <row r="93" spans="1:43" ht="28" customHeight="1" x14ac:dyDescent="0.55000000000000004">
      <c r="A93" s="30">
        <v>7</v>
      </c>
      <c r="B93" s="51" t="s">
        <v>92</v>
      </c>
      <c r="C93" s="55">
        <v>109.1</v>
      </c>
      <c r="D93" s="54">
        <v>7441934.6500000004</v>
      </c>
      <c r="E93" s="31">
        <v>0</v>
      </c>
      <c r="F93" s="31">
        <f t="shared" si="24"/>
        <v>0</v>
      </c>
      <c r="G93" s="55">
        <v>82</v>
      </c>
      <c r="H93" s="58">
        <v>5593388.1000000006</v>
      </c>
      <c r="I93" s="31">
        <v>0</v>
      </c>
      <c r="J93" s="31">
        <f t="shared" si="25"/>
        <v>0</v>
      </c>
      <c r="K93" s="55">
        <v>27.1</v>
      </c>
      <c r="L93" s="59">
        <v>1848546.55</v>
      </c>
      <c r="M93" s="31">
        <v>0</v>
      </c>
      <c r="N93" s="31">
        <f t="shared" si="26"/>
        <v>0</v>
      </c>
      <c r="O93" s="31">
        <v>0</v>
      </c>
      <c r="P93" s="31">
        <f t="shared" si="27"/>
        <v>0</v>
      </c>
      <c r="Q93" s="28"/>
      <c r="R93" s="29">
        <v>0</v>
      </c>
      <c r="T93" s="29">
        <v>4756000</v>
      </c>
      <c r="U93" s="29">
        <v>58000</v>
      </c>
      <c r="V93" s="29">
        <v>0</v>
      </c>
      <c r="W93" s="29">
        <v>0</v>
      </c>
      <c r="X93" s="29">
        <v>0</v>
      </c>
      <c r="Y93" s="29">
        <v>0</v>
      </c>
      <c r="Z93" s="29">
        <v>0</v>
      </c>
      <c r="AA93" s="29">
        <v>0</v>
      </c>
      <c r="AE93" s="22">
        <v>7069837.9222499998</v>
      </c>
      <c r="AF93" s="22">
        <v>297677.38620000001</v>
      </c>
      <c r="AG93" s="23">
        <v>74419.346550000424</v>
      </c>
      <c r="AH93" s="22"/>
      <c r="AI93" s="22">
        <v>7069837.9199999999</v>
      </c>
      <c r="AJ93" s="22">
        <v>297677.39</v>
      </c>
      <c r="AK93" s="22">
        <v>74419.350000000006</v>
      </c>
    </row>
    <row r="94" spans="1:43" ht="28" customHeight="1" x14ac:dyDescent="0.55000000000000004">
      <c r="A94" s="24">
        <v>8</v>
      </c>
      <c r="B94" s="51" t="s">
        <v>93</v>
      </c>
      <c r="C94" s="55">
        <v>327.2</v>
      </c>
      <c r="D94" s="54">
        <v>22318982.760000002</v>
      </c>
      <c r="E94" s="31">
        <v>0</v>
      </c>
      <c r="F94" s="31">
        <f t="shared" si="24"/>
        <v>0</v>
      </c>
      <c r="G94" s="55">
        <v>213.1</v>
      </c>
      <c r="H94" s="58">
        <v>14535987.85</v>
      </c>
      <c r="I94" s="31">
        <v>0</v>
      </c>
      <c r="J94" s="31">
        <f t="shared" si="25"/>
        <v>0</v>
      </c>
      <c r="K94" s="55">
        <v>114.1</v>
      </c>
      <c r="L94" s="59">
        <v>7782994.9100000001</v>
      </c>
      <c r="M94" s="31">
        <v>0</v>
      </c>
      <c r="N94" s="31">
        <f t="shared" si="26"/>
        <v>0</v>
      </c>
      <c r="O94" s="31">
        <v>0</v>
      </c>
      <c r="P94" s="31">
        <f t="shared" si="27"/>
        <v>0</v>
      </c>
      <c r="Q94" s="28"/>
      <c r="R94" s="29">
        <v>0</v>
      </c>
      <c r="T94" s="29">
        <v>12359800</v>
      </c>
      <c r="U94" s="29">
        <v>58000</v>
      </c>
      <c r="V94" s="29">
        <v>0</v>
      </c>
      <c r="W94" s="29">
        <v>0</v>
      </c>
      <c r="X94" s="29">
        <v>0</v>
      </c>
      <c r="Y94" s="29">
        <v>0</v>
      </c>
      <c r="Z94" s="29">
        <v>0</v>
      </c>
      <c r="AA94" s="29">
        <v>0</v>
      </c>
      <c r="AE94" s="22">
        <v>21203033.622000001</v>
      </c>
      <c r="AF94" s="22">
        <v>892759.31040000007</v>
      </c>
      <c r="AG94" s="23">
        <v>223189.82760000019</v>
      </c>
      <c r="AH94" s="22"/>
      <c r="AI94" s="22">
        <v>21203033.620000001</v>
      </c>
      <c r="AJ94" s="22">
        <v>892759.31</v>
      </c>
      <c r="AK94" s="22">
        <v>223189.83</v>
      </c>
    </row>
    <row r="95" spans="1:43" ht="28" customHeight="1" x14ac:dyDescent="0.55000000000000004">
      <c r="A95" s="30">
        <v>9</v>
      </c>
      <c r="B95" s="51" t="s">
        <v>94</v>
      </c>
      <c r="C95" s="55">
        <v>107.2</v>
      </c>
      <c r="D95" s="54">
        <v>7312331.7600000007</v>
      </c>
      <c r="E95" s="27">
        <v>0</v>
      </c>
      <c r="F95" s="27">
        <f>ROUND(R95,2)</f>
        <v>0</v>
      </c>
      <c r="G95" s="55">
        <v>0</v>
      </c>
      <c r="H95" s="58">
        <v>0</v>
      </c>
      <c r="I95" s="27">
        <v>0</v>
      </c>
      <c r="J95" s="27">
        <f>ROUND(V95,2)</f>
        <v>0</v>
      </c>
      <c r="K95" s="55">
        <v>107.2</v>
      </c>
      <c r="L95" s="59">
        <v>7312331.7599999998</v>
      </c>
      <c r="M95" s="27">
        <v>0</v>
      </c>
      <c r="N95" s="27">
        <f>ROUND(Z95,2)</f>
        <v>0</v>
      </c>
      <c r="O95" s="27">
        <v>0</v>
      </c>
      <c r="P95" s="27">
        <f>ROUND(AB95,2)</f>
        <v>0</v>
      </c>
      <c r="Q95" s="28"/>
      <c r="R95" s="29">
        <v>0</v>
      </c>
      <c r="T95" s="29">
        <v>0</v>
      </c>
      <c r="U95" s="29">
        <v>58000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E95" s="22">
        <v>6946715.1720000003</v>
      </c>
      <c r="AF95" s="22">
        <v>292493.27040000004</v>
      </c>
      <c r="AG95" s="23">
        <v>73123.317600000417</v>
      </c>
      <c r="AH95" s="22"/>
      <c r="AI95" s="22">
        <v>6946715.1699999999</v>
      </c>
      <c r="AJ95" s="22">
        <v>292493.27</v>
      </c>
      <c r="AK95" s="22">
        <v>73123.320000000007</v>
      </c>
    </row>
    <row r="96" spans="1:43" ht="28" customHeight="1" x14ac:dyDescent="0.55000000000000004">
      <c r="A96" s="24">
        <v>10</v>
      </c>
      <c r="B96" s="51" t="s">
        <v>95</v>
      </c>
      <c r="C96" s="55">
        <v>330.3</v>
      </c>
      <c r="D96" s="54">
        <v>22530440.109999999</v>
      </c>
      <c r="E96" s="31">
        <v>0</v>
      </c>
      <c r="F96" s="31">
        <f>ROUND(R96,2)</f>
        <v>0</v>
      </c>
      <c r="G96" s="55">
        <v>38.700000000000003</v>
      </c>
      <c r="H96" s="58">
        <v>2639806.34</v>
      </c>
      <c r="I96" s="31">
        <v>0</v>
      </c>
      <c r="J96" s="31">
        <f>ROUND(V96,2)</f>
        <v>0</v>
      </c>
      <c r="K96" s="55">
        <v>291.60000000000002</v>
      </c>
      <c r="L96" s="59">
        <v>19890633.77</v>
      </c>
      <c r="M96" s="31">
        <v>0</v>
      </c>
      <c r="N96" s="31">
        <f>ROUND(Z96,2)</f>
        <v>0</v>
      </c>
      <c r="O96" s="31">
        <v>0</v>
      </c>
      <c r="P96" s="31">
        <f>ROUND(AB96,2)</f>
        <v>0</v>
      </c>
      <c r="Q96" s="28"/>
      <c r="R96" s="29">
        <v>0</v>
      </c>
      <c r="T96" s="29">
        <v>2244600</v>
      </c>
      <c r="U96" s="29">
        <v>58000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E96" s="22">
        <v>21403918.109250002</v>
      </c>
      <c r="AF96" s="22">
        <v>901217.60460000008</v>
      </c>
      <c r="AG96" s="23">
        <v>225304.4011500004</v>
      </c>
      <c r="AH96" s="22"/>
      <c r="AI96" s="22">
        <v>21403918.109999999</v>
      </c>
      <c r="AJ96" s="22">
        <v>901217.6</v>
      </c>
      <c r="AK96" s="22">
        <v>225304.4</v>
      </c>
    </row>
    <row r="97" spans="1:37" ht="28" customHeight="1" x14ac:dyDescent="0.55000000000000004">
      <c r="A97" s="30">
        <v>11</v>
      </c>
      <c r="B97" s="51" t="s">
        <v>96</v>
      </c>
      <c r="C97" s="55">
        <v>465.4</v>
      </c>
      <c r="D97" s="54">
        <v>31745888.07</v>
      </c>
      <c r="E97" s="31">
        <v>0</v>
      </c>
      <c r="F97" s="31">
        <f t="shared" ref="F97:F108" si="28">ROUND(R97,2)</f>
        <v>0</v>
      </c>
      <c r="G97" s="55">
        <v>88.4</v>
      </c>
      <c r="H97" s="58">
        <v>6029945.2200000007</v>
      </c>
      <c r="I97" s="31">
        <v>0</v>
      </c>
      <c r="J97" s="31">
        <f t="shared" ref="J97:J108" si="29">ROUND(V97,2)</f>
        <v>0</v>
      </c>
      <c r="K97" s="55">
        <v>377</v>
      </c>
      <c r="L97" s="59">
        <v>25715942.850000001</v>
      </c>
      <c r="M97" s="31">
        <v>0</v>
      </c>
      <c r="N97" s="31">
        <f t="shared" ref="N97:N108" si="30">ROUND(Z97,2)</f>
        <v>0</v>
      </c>
      <c r="O97" s="31">
        <v>0</v>
      </c>
      <c r="P97" s="31">
        <f t="shared" ref="P97:P108" si="31">ROUND(AB97,2)</f>
        <v>0</v>
      </c>
      <c r="Q97" s="28"/>
      <c r="R97" s="29">
        <v>0</v>
      </c>
      <c r="T97" s="29">
        <v>5127200</v>
      </c>
      <c r="U97" s="29">
        <v>58000</v>
      </c>
      <c r="V97" s="29">
        <v>0</v>
      </c>
      <c r="W97" s="29"/>
      <c r="X97" s="29">
        <v>20735000</v>
      </c>
      <c r="Y97" s="29">
        <v>55000</v>
      </c>
      <c r="Z97" s="29">
        <v>0</v>
      </c>
      <c r="AA97" s="29"/>
      <c r="AC97" s="29"/>
      <c r="AE97" s="22">
        <v>30158593.666499998</v>
      </c>
      <c r="AF97" s="22">
        <v>1269835.5228000002</v>
      </c>
      <c r="AG97" s="23">
        <v>317458.88070000173</v>
      </c>
      <c r="AH97" s="22"/>
      <c r="AI97" s="22">
        <v>30158593.670000002</v>
      </c>
      <c r="AJ97" s="22">
        <v>1269835.52</v>
      </c>
      <c r="AK97" s="22">
        <v>317458.88</v>
      </c>
    </row>
    <row r="98" spans="1:37" ht="28" customHeight="1" x14ac:dyDescent="0.55000000000000004">
      <c r="A98" s="24">
        <v>12</v>
      </c>
      <c r="B98" s="51" t="s">
        <v>97</v>
      </c>
      <c r="C98" s="55">
        <v>684.8</v>
      </c>
      <c r="D98" s="54">
        <v>46711611.839999996</v>
      </c>
      <c r="E98" s="31">
        <v>0</v>
      </c>
      <c r="F98" s="31">
        <f t="shared" si="28"/>
        <v>0</v>
      </c>
      <c r="G98" s="55">
        <v>132.1</v>
      </c>
      <c r="H98" s="58">
        <v>9010811.8000000007</v>
      </c>
      <c r="I98" s="31">
        <v>0</v>
      </c>
      <c r="J98" s="31">
        <f t="shared" si="29"/>
        <v>0</v>
      </c>
      <c r="K98" s="55">
        <v>552.70000000000005</v>
      </c>
      <c r="L98" s="59">
        <v>37700800.030000001</v>
      </c>
      <c r="M98" s="31">
        <v>0</v>
      </c>
      <c r="N98" s="31">
        <f t="shared" si="30"/>
        <v>0</v>
      </c>
      <c r="O98" s="31">
        <v>0</v>
      </c>
      <c r="P98" s="31">
        <f t="shared" si="31"/>
        <v>0</v>
      </c>
      <c r="Q98" s="28"/>
      <c r="R98" s="29"/>
      <c r="T98" s="29"/>
      <c r="U98" s="29"/>
      <c r="V98" s="29"/>
      <c r="W98" s="29"/>
      <c r="X98" s="29"/>
      <c r="Y98" s="29"/>
      <c r="Z98" s="29"/>
      <c r="AA98" s="29"/>
      <c r="AC98" s="29"/>
      <c r="AE98" s="22"/>
      <c r="AF98" s="22"/>
      <c r="AG98" s="23"/>
      <c r="AH98" s="22"/>
      <c r="AI98" s="22"/>
      <c r="AJ98" s="22"/>
      <c r="AK98" s="22"/>
    </row>
    <row r="99" spans="1:37" ht="28" customHeight="1" x14ac:dyDescent="0.55000000000000004">
      <c r="A99" s="24">
        <v>13</v>
      </c>
      <c r="B99" s="51" t="s">
        <v>98</v>
      </c>
      <c r="C99" s="55">
        <v>534.1</v>
      </c>
      <c r="D99" s="54">
        <v>36432055.909999996</v>
      </c>
      <c r="E99" s="31">
        <v>0</v>
      </c>
      <c r="F99" s="31">
        <f t="shared" si="28"/>
        <v>0</v>
      </c>
      <c r="G99" s="55">
        <v>52.5</v>
      </c>
      <c r="H99" s="58">
        <v>3581132.63</v>
      </c>
      <c r="I99" s="31">
        <v>0</v>
      </c>
      <c r="J99" s="31">
        <f t="shared" si="29"/>
        <v>0</v>
      </c>
      <c r="K99" s="55">
        <v>481.6</v>
      </c>
      <c r="L99" s="59">
        <v>32850923.280000001</v>
      </c>
      <c r="M99" s="31">
        <v>0</v>
      </c>
      <c r="N99" s="31">
        <f t="shared" si="30"/>
        <v>0</v>
      </c>
      <c r="O99" s="31">
        <v>0</v>
      </c>
      <c r="P99" s="31">
        <f t="shared" si="31"/>
        <v>0</v>
      </c>
      <c r="Q99" s="28"/>
      <c r="R99" s="29">
        <v>0</v>
      </c>
      <c r="T99" s="29">
        <v>3045000</v>
      </c>
      <c r="U99" s="29">
        <v>58000</v>
      </c>
      <c r="V99" s="29">
        <v>0</v>
      </c>
      <c r="W99" s="29"/>
      <c r="X99" s="29">
        <v>26488000</v>
      </c>
      <c r="Y99" s="29">
        <v>55000</v>
      </c>
      <c r="Z99" s="29">
        <v>0</v>
      </c>
      <c r="AA99" s="29"/>
      <c r="AC99" s="29"/>
      <c r="AE99" s="22">
        <v>34610453.109750003</v>
      </c>
      <c r="AF99" s="22">
        <v>1457282.2362000002</v>
      </c>
      <c r="AG99" s="23">
        <v>364320.55904999841</v>
      </c>
      <c r="AH99" s="22"/>
      <c r="AI99" s="22">
        <v>34610453.109999999</v>
      </c>
      <c r="AJ99" s="22">
        <v>1457282.24</v>
      </c>
      <c r="AK99" s="22">
        <v>364320.56</v>
      </c>
    </row>
    <row r="100" spans="1:37" ht="28" customHeight="1" x14ac:dyDescent="0.55000000000000004">
      <c r="A100" s="30">
        <v>14</v>
      </c>
      <c r="B100" s="51" t="s">
        <v>99</v>
      </c>
      <c r="C100" s="55">
        <v>516.79999999999995</v>
      </c>
      <c r="D100" s="54">
        <v>35251987.439999998</v>
      </c>
      <c r="E100" s="31">
        <v>0</v>
      </c>
      <c r="F100" s="31">
        <f t="shared" si="28"/>
        <v>0</v>
      </c>
      <c r="G100" s="55">
        <v>0</v>
      </c>
      <c r="H100" s="58">
        <v>0</v>
      </c>
      <c r="I100" s="31">
        <v>0</v>
      </c>
      <c r="J100" s="31">
        <f t="shared" si="29"/>
        <v>0</v>
      </c>
      <c r="K100" s="55">
        <f>485.7+31.1</f>
        <v>516.79999999999995</v>
      </c>
      <c r="L100" s="62">
        <v>35251987.439999998</v>
      </c>
      <c r="M100" s="31">
        <v>0</v>
      </c>
      <c r="N100" s="31">
        <f t="shared" si="30"/>
        <v>0</v>
      </c>
      <c r="O100" s="31">
        <v>0</v>
      </c>
      <c r="P100" s="31">
        <f t="shared" si="31"/>
        <v>0</v>
      </c>
      <c r="Q100" s="28"/>
      <c r="R100" s="29">
        <v>0</v>
      </c>
      <c r="T100" s="29">
        <v>0</v>
      </c>
      <c r="U100" s="29">
        <v>58000</v>
      </c>
      <c r="V100" s="29">
        <v>0</v>
      </c>
      <c r="W100" s="29"/>
      <c r="X100" s="29">
        <v>28423999.999999996</v>
      </c>
      <c r="Y100" s="29">
        <v>55000</v>
      </c>
      <c r="Z100" s="29">
        <v>0</v>
      </c>
      <c r="AA100" s="29"/>
      <c r="AC100" s="29"/>
      <c r="AE100" s="22">
        <v>33489388.067999996</v>
      </c>
      <c r="AF100" s="22">
        <v>1410079.4975999999</v>
      </c>
      <c r="AG100" s="23">
        <v>352519.87440000148</v>
      </c>
      <c r="AH100" s="22"/>
      <c r="AI100" s="22">
        <v>33489388.07</v>
      </c>
      <c r="AJ100" s="22">
        <v>1410079.5</v>
      </c>
      <c r="AK100" s="22">
        <v>352519.87</v>
      </c>
    </row>
    <row r="101" spans="1:37" ht="28" customHeight="1" x14ac:dyDescent="0.55000000000000004">
      <c r="A101" s="24">
        <v>15</v>
      </c>
      <c r="B101" s="51" t="s">
        <v>100</v>
      </c>
      <c r="C101" s="55">
        <v>339.1</v>
      </c>
      <c r="D101" s="54">
        <v>23130706.16</v>
      </c>
      <c r="E101" s="31">
        <v>0</v>
      </c>
      <c r="F101" s="31">
        <f t="shared" si="28"/>
        <v>0</v>
      </c>
      <c r="G101" s="55">
        <v>0</v>
      </c>
      <c r="H101" s="58">
        <v>0</v>
      </c>
      <c r="I101" s="31">
        <v>0</v>
      </c>
      <c r="J101" s="31">
        <f t="shared" si="29"/>
        <v>0</v>
      </c>
      <c r="K101" s="55">
        <v>339.1</v>
      </c>
      <c r="L101" s="62">
        <v>23130706.16</v>
      </c>
      <c r="M101" s="31">
        <v>0</v>
      </c>
      <c r="N101" s="31">
        <f t="shared" si="30"/>
        <v>0</v>
      </c>
      <c r="O101" s="31">
        <v>0</v>
      </c>
      <c r="P101" s="31">
        <f t="shared" si="31"/>
        <v>0</v>
      </c>
      <c r="Q101" s="28"/>
      <c r="R101" s="29">
        <v>0</v>
      </c>
      <c r="T101" s="29">
        <v>0</v>
      </c>
      <c r="U101" s="29">
        <v>58000</v>
      </c>
      <c r="V101" s="29">
        <v>0</v>
      </c>
      <c r="W101" s="29"/>
      <c r="X101" s="29">
        <v>18650500</v>
      </c>
      <c r="Y101" s="29">
        <v>55000</v>
      </c>
      <c r="Z101" s="29">
        <v>0</v>
      </c>
      <c r="AA101" s="29"/>
      <c r="AC101" s="29"/>
      <c r="AE101" s="22">
        <v>21974170.84725</v>
      </c>
      <c r="AF101" s="22">
        <v>925228.24620000005</v>
      </c>
      <c r="AG101" s="23">
        <v>231307.0615500015</v>
      </c>
      <c r="AH101" s="22"/>
      <c r="AI101" s="22">
        <v>21974170.850000001</v>
      </c>
      <c r="AJ101" s="22">
        <v>925228.25</v>
      </c>
      <c r="AK101" s="22">
        <v>231307.06</v>
      </c>
    </row>
    <row r="102" spans="1:37" ht="28" customHeight="1" x14ac:dyDescent="0.55000000000000004">
      <c r="A102" s="30">
        <v>16</v>
      </c>
      <c r="B102" s="51" t="s">
        <v>101</v>
      </c>
      <c r="C102" s="55">
        <v>397.6</v>
      </c>
      <c r="D102" s="54">
        <v>27121111.080000002</v>
      </c>
      <c r="E102" s="31">
        <v>0</v>
      </c>
      <c r="F102" s="31">
        <f t="shared" si="28"/>
        <v>0</v>
      </c>
      <c r="G102" s="55">
        <v>0</v>
      </c>
      <c r="H102" s="58">
        <v>0</v>
      </c>
      <c r="I102" s="31">
        <v>0</v>
      </c>
      <c r="J102" s="31">
        <f t="shared" si="29"/>
        <v>0</v>
      </c>
      <c r="K102" s="55">
        <v>397.6</v>
      </c>
      <c r="L102" s="62">
        <v>27121111.080000002</v>
      </c>
      <c r="M102" s="31">
        <v>0</v>
      </c>
      <c r="N102" s="31">
        <f t="shared" si="30"/>
        <v>0</v>
      </c>
      <c r="O102" s="31">
        <v>0</v>
      </c>
      <c r="P102" s="31">
        <f t="shared" si="31"/>
        <v>0</v>
      </c>
      <c r="Q102" s="28"/>
      <c r="R102" s="29">
        <v>0</v>
      </c>
      <c r="T102" s="29">
        <v>0</v>
      </c>
      <c r="U102" s="29">
        <v>58000</v>
      </c>
      <c r="V102" s="29">
        <v>0</v>
      </c>
      <c r="W102" s="29"/>
      <c r="X102" s="29">
        <v>21868000</v>
      </c>
      <c r="Y102" s="29">
        <v>55000</v>
      </c>
      <c r="Z102" s="29">
        <v>0</v>
      </c>
      <c r="AA102" s="29"/>
      <c r="AC102" s="29"/>
      <c r="AE102" s="22">
        <v>25765055.526000001</v>
      </c>
      <c r="AF102" s="22">
        <v>1084844.4432000001</v>
      </c>
      <c r="AG102" s="23">
        <v>271211.1108000013</v>
      </c>
      <c r="AH102" s="22"/>
      <c r="AI102" s="22">
        <v>25765055.530000001</v>
      </c>
      <c r="AJ102" s="22">
        <v>1084844.44</v>
      </c>
      <c r="AK102" s="22">
        <v>271211.11</v>
      </c>
    </row>
    <row r="103" spans="1:37" ht="28" customHeight="1" x14ac:dyDescent="0.55000000000000004">
      <c r="A103" s="24">
        <v>17</v>
      </c>
      <c r="B103" s="51" t="s">
        <v>102</v>
      </c>
      <c r="C103" s="55">
        <v>245</v>
      </c>
      <c r="D103" s="54">
        <v>16711952.25</v>
      </c>
      <c r="E103" s="31">
        <v>0</v>
      </c>
      <c r="F103" s="31">
        <f t="shared" si="28"/>
        <v>0</v>
      </c>
      <c r="G103" s="55">
        <v>0</v>
      </c>
      <c r="H103" s="58">
        <v>0</v>
      </c>
      <c r="I103" s="31">
        <v>0</v>
      </c>
      <c r="J103" s="31">
        <f t="shared" si="29"/>
        <v>0</v>
      </c>
      <c r="K103" s="55">
        <v>245</v>
      </c>
      <c r="L103" s="62">
        <v>16711952.25</v>
      </c>
      <c r="M103" s="31">
        <v>0</v>
      </c>
      <c r="N103" s="31">
        <f t="shared" si="30"/>
        <v>0</v>
      </c>
      <c r="O103" s="31">
        <v>0</v>
      </c>
      <c r="P103" s="31">
        <f t="shared" si="31"/>
        <v>0</v>
      </c>
      <c r="Q103" s="28"/>
      <c r="R103" s="29">
        <v>0</v>
      </c>
      <c r="T103" s="29">
        <v>0</v>
      </c>
      <c r="U103" s="29">
        <v>58000</v>
      </c>
      <c r="V103" s="29">
        <v>0</v>
      </c>
      <c r="W103" s="29"/>
      <c r="X103" s="29">
        <v>13475000</v>
      </c>
      <c r="Y103" s="29">
        <v>55000</v>
      </c>
      <c r="Z103" s="29">
        <v>0</v>
      </c>
      <c r="AA103" s="29"/>
      <c r="AC103" s="29"/>
      <c r="AE103" s="22">
        <v>15876354.637499999</v>
      </c>
      <c r="AF103" s="22">
        <v>668478.09</v>
      </c>
      <c r="AG103" s="23">
        <v>167119.52250000078</v>
      </c>
      <c r="AH103" s="22"/>
      <c r="AI103" s="22">
        <v>15876354.640000001</v>
      </c>
      <c r="AJ103" s="22">
        <v>668478.09</v>
      </c>
      <c r="AK103" s="22">
        <v>167119.51999999999</v>
      </c>
    </row>
    <row r="104" spans="1:37" ht="28" customHeight="1" x14ac:dyDescent="0.55000000000000004">
      <c r="A104" s="30">
        <v>18</v>
      </c>
      <c r="B104" s="51" t="s">
        <v>103</v>
      </c>
      <c r="C104" s="55">
        <v>513.79999999999995</v>
      </c>
      <c r="D104" s="54">
        <v>35047351.289999999</v>
      </c>
      <c r="E104" s="31">
        <v>0</v>
      </c>
      <c r="F104" s="31">
        <f t="shared" si="28"/>
        <v>0</v>
      </c>
      <c r="G104" s="55">
        <v>93.1</v>
      </c>
      <c r="H104" s="58">
        <v>6350541.8499999996</v>
      </c>
      <c r="I104" s="31">
        <v>0</v>
      </c>
      <c r="J104" s="31">
        <f t="shared" si="29"/>
        <v>0</v>
      </c>
      <c r="K104" s="55">
        <v>420.7</v>
      </c>
      <c r="L104" s="59">
        <v>28696809.43</v>
      </c>
      <c r="M104" s="31">
        <v>0</v>
      </c>
      <c r="N104" s="31">
        <f t="shared" si="30"/>
        <v>0</v>
      </c>
      <c r="O104" s="31">
        <v>0</v>
      </c>
      <c r="P104" s="31">
        <f t="shared" si="31"/>
        <v>0</v>
      </c>
      <c r="Q104" s="28"/>
      <c r="R104" s="29">
        <v>0</v>
      </c>
      <c r="T104" s="29">
        <v>5399800</v>
      </c>
      <c r="U104" s="29">
        <v>58000</v>
      </c>
      <c r="V104" s="29">
        <v>0</v>
      </c>
      <c r="W104" s="29"/>
      <c r="X104" s="29">
        <v>23138500</v>
      </c>
      <c r="Y104" s="29">
        <v>55000</v>
      </c>
      <c r="Z104" s="29">
        <v>0</v>
      </c>
      <c r="AA104" s="29"/>
      <c r="AC104" s="29"/>
      <c r="AE104" s="22">
        <v>33294983.725499999</v>
      </c>
      <c r="AF104" s="22">
        <v>1401894.0515999999</v>
      </c>
      <c r="AG104" s="23">
        <v>350473.51290000044</v>
      </c>
      <c r="AH104" s="22"/>
      <c r="AI104" s="22">
        <v>33294983.73</v>
      </c>
      <c r="AJ104" s="22">
        <v>1401894.05</v>
      </c>
      <c r="AK104" s="22">
        <v>350473.51</v>
      </c>
    </row>
    <row r="105" spans="1:37" ht="28" customHeight="1" x14ac:dyDescent="0.55000000000000004">
      <c r="A105" s="24">
        <v>19</v>
      </c>
      <c r="B105" s="51" t="s">
        <v>104</v>
      </c>
      <c r="C105" s="55">
        <v>506</v>
      </c>
      <c r="D105" s="54">
        <v>34515297.300000004</v>
      </c>
      <c r="E105" s="31">
        <v>0</v>
      </c>
      <c r="F105" s="31">
        <f t="shared" si="28"/>
        <v>0</v>
      </c>
      <c r="G105" s="55">
        <v>234.2</v>
      </c>
      <c r="H105" s="58">
        <v>15975262.109999999</v>
      </c>
      <c r="I105" s="31">
        <v>0</v>
      </c>
      <c r="J105" s="31">
        <f t="shared" si="29"/>
        <v>0</v>
      </c>
      <c r="K105" s="55">
        <v>271.8</v>
      </c>
      <c r="L105" s="59">
        <v>18540035.190000005</v>
      </c>
      <c r="M105" s="31">
        <v>0</v>
      </c>
      <c r="N105" s="31">
        <f t="shared" si="30"/>
        <v>0</v>
      </c>
      <c r="O105" s="31">
        <v>0</v>
      </c>
      <c r="P105" s="31">
        <f t="shared" si="31"/>
        <v>0</v>
      </c>
      <c r="Q105" s="28"/>
      <c r="R105" s="29">
        <v>0</v>
      </c>
      <c r="T105" s="29">
        <v>13583600</v>
      </c>
      <c r="U105" s="29">
        <v>58000</v>
      </c>
      <c r="V105" s="29">
        <v>0</v>
      </c>
      <c r="W105" s="29"/>
      <c r="X105" s="29">
        <v>14949000</v>
      </c>
      <c r="Y105" s="29">
        <v>55000</v>
      </c>
      <c r="Z105" s="29">
        <v>0</v>
      </c>
      <c r="AA105" s="29"/>
      <c r="AC105" s="29"/>
      <c r="AE105" s="22">
        <v>32789532.435000002</v>
      </c>
      <c r="AF105" s="22">
        <v>1380611.8920000002</v>
      </c>
      <c r="AG105" s="23">
        <v>345152.97300000186</v>
      </c>
      <c r="AH105" s="22"/>
      <c r="AI105" s="22">
        <v>32789532.440000001</v>
      </c>
      <c r="AJ105" s="22">
        <v>1380611.89</v>
      </c>
      <c r="AK105" s="22">
        <v>345152.97</v>
      </c>
    </row>
    <row r="106" spans="1:37" ht="28" customHeight="1" x14ac:dyDescent="0.55000000000000004">
      <c r="A106" s="30">
        <v>20</v>
      </c>
      <c r="B106" s="51" t="s">
        <v>105</v>
      </c>
      <c r="C106" s="55">
        <v>477.7</v>
      </c>
      <c r="D106" s="54">
        <v>32584896.280000001</v>
      </c>
      <c r="E106" s="31">
        <v>0</v>
      </c>
      <c r="F106" s="31">
        <f t="shared" si="28"/>
        <v>0</v>
      </c>
      <c r="G106" s="55">
        <v>321.2</v>
      </c>
      <c r="H106" s="58">
        <v>21909710.460000001</v>
      </c>
      <c r="I106" s="31">
        <v>0</v>
      </c>
      <c r="J106" s="31">
        <f t="shared" si="29"/>
        <v>0</v>
      </c>
      <c r="K106" s="55">
        <v>156.5</v>
      </c>
      <c r="L106" s="59">
        <v>10675185.83</v>
      </c>
      <c r="M106" s="31">
        <v>0</v>
      </c>
      <c r="N106" s="31">
        <f t="shared" si="30"/>
        <v>0</v>
      </c>
      <c r="O106" s="31">
        <v>0</v>
      </c>
      <c r="P106" s="31">
        <f t="shared" si="31"/>
        <v>0</v>
      </c>
      <c r="Q106" s="28"/>
      <c r="R106" s="29">
        <v>0</v>
      </c>
      <c r="T106" s="29">
        <v>18629600</v>
      </c>
      <c r="U106" s="29">
        <v>58000</v>
      </c>
      <c r="V106" s="29">
        <v>0</v>
      </c>
      <c r="W106" s="29"/>
      <c r="X106" s="29">
        <v>8607500</v>
      </c>
      <c r="Y106" s="29">
        <v>55000</v>
      </c>
      <c r="Z106" s="29">
        <v>0</v>
      </c>
      <c r="AA106" s="29"/>
      <c r="AC106" s="29"/>
      <c r="AE106" s="22">
        <v>30955651.47075</v>
      </c>
      <c r="AF106" s="22">
        <v>1303395.8514</v>
      </c>
      <c r="AG106" s="23">
        <v>325848.96284999978</v>
      </c>
      <c r="AH106" s="22"/>
      <c r="AI106" s="22">
        <v>30955651.469999999</v>
      </c>
      <c r="AJ106" s="22">
        <v>1303395.8500000001</v>
      </c>
      <c r="AK106" s="22">
        <v>325848.96000000002</v>
      </c>
    </row>
    <row r="107" spans="1:37" ht="28" customHeight="1" x14ac:dyDescent="0.55000000000000004">
      <c r="A107" s="24">
        <v>21</v>
      </c>
      <c r="B107" s="51" t="s">
        <v>106</v>
      </c>
      <c r="C107" s="56">
        <v>221.4</v>
      </c>
      <c r="D107" s="46">
        <v>15102147.870000001</v>
      </c>
      <c r="E107" s="31">
        <v>0</v>
      </c>
      <c r="F107" s="31">
        <f t="shared" si="28"/>
        <v>0</v>
      </c>
      <c r="G107" s="56">
        <v>221.4</v>
      </c>
      <c r="H107" s="63">
        <v>15102147.870000001</v>
      </c>
      <c r="I107" s="31">
        <v>0</v>
      </c>
      <c r="J107" s="31">
        <f t="shared" si="29"/>
        <v>0</v>
      </c>
      <c r="K107" s="56">
        <v>0</v>
      </c>
      <c r="L107" s="59">
        <v>0</v>
      </c>
      <c r="M107" s="31">
        <v>0</v>
      </c>
      <c r="N107" s="31">
        <f t="shared" si="30"/>
        <v>0</v>
      </c>
      <c r="O107" s="31">
        <v>0</v>
      </c>
      <c r="P107" s="31">
        <f t="shared" si="31"/>
        <v>0</v>
      </c>
      <c r="Q107" s="28"/>
      <c r="R107" s="29">
        <v>0</v>
      </c>
      <c r="T107" s="29">
        <v>12841200</v>
      </c>
      <c r="U107" s="29">
        <v>58000</v>
      </c>
      <c r="V107" s="29">
        <v>0</v>
      </c>
      <c r="W107" s="29"/>
      <c r="X107" s="29">
        <v>0</v>
      </c>
      <c r="Y107" s="29">
        <v>55000</v>
      </c>
      <c r="Z107" s="29">
        <v>0</v>
      </c>
      <c r="AA107" s="29"/>
      <c r="AC107" s="29"/>
      <c r="AE107" s="22">
        <v>14347040.476500001</v>
      </c>
      <c r="AF107" s="22">
        <v>604085.91480000003</v>
      </c>
      <c r="AG107" s="23">
        <v>151021.47870000021</v>
      </c>
      <c r="AH107" s="22"/>
      <c r="AI107" s="22">
        <v>14347040.48</v>
      </c>
      <c r="AJ107" s="22">
        <v>604085.91</v>
      </c>
      <c r="AK107" s="22">
        <v>151021.48000000001</v>
      </c>
    </row>
    <row r="108" spans="1:37" ht="28" customHeight="1" x14ac:dyDescent="0.55000000000000004">
      <c r="A108" s="30">
        <v>22</v>
      </c>
      <c r="B108" s="51" t="s">
        <v>107</v>
      </c>
      <c r="C108" s="56">
        <v>80</v>
      </c>
      <c r="D108" s="46">
        <v>5456964</v>
      </c>
      <c r="E108" s="31">
        <v>0</v>
      </c>
      <c r="F108" s="31">
        <f t="shared" si="28"/>
        <v>0</v>
      </c>
      <c r="G108" s="56">
        <v>80</v>
      </c>
      <c r="H108" s="63">
        <v>5456964</v>
      </c>
      <c r="I108" s="31">
        <v>0</v>
      </c>
      <c r="J108" s="31">
        <f t="shared" si="29"/>
        <v>0</v>
      </c>
      <c r="K108" s="56">
        <v>0</v>
      </c>
      <c r="L108" s="59">
        <v>0</v>
      </c>
      <c r="M108" s="31">
        <v>0</v>
      </c>
      <c r="N108" s="31">
        <f t="shared" si="30"/>
        <v>0</v>
      </c>
      <c r="O108" s="31">
        <v>0</v>
      </c>
      <c r="P108" s="31">
        <f t="shared" si="31"/>
        <v>0</v>
      </c>
      <c r="Q108" s="28"/>
      <c r="R108" s="29">
        <v>0</v>
      </c>
      <c r="T108" s="29">
        <v>4640000</v>
      </c>
      <c r="U108" s="29">
        <v>58000</v>
      </c>
      <c r="V108" s="29">
        <v>0</v>
      </c>
      <c r="W108" s="29"/>
      <c r="X108" s="29">
        <v>0</v>
      </c>
      <c r="Y108" s="29">
        <v>55000</v>
      </c>
      <c r="Z108" s="29">
        <v>0</v>
      </c>
      <c r="AA108" s="29"/>
      <c r="AC108" s="29"/>
      <c r="AE108" s="22">
        <v>5184115.8</v>
      </c>
      <c r="AF108" s="22">
        <v>218278.56</v>
      </c>
      <c r="AG108" s="23">
        <v>54569.640000000189</v>
      </c>
      <c r="AH108" s="22"/>
      <c r="AI108" s="22">
        <v>5184115.8</v>
      </c>
      <c r="AJ108" s="22">
        <v>218278.56</v>
      </c>
      <c r="AK108" s="22">
        <v>54569.64</v>
      </c>
    </row>
    <row r="109" spans="1:37" ht="28" customHeight="1" x14ac:dyDescent="0.55000000000000004">
      <c r="A109" s="24">
        <v>23</v>
      </c>
      <c r="B109" s="51" t="s">
        <v>108</v>
      </c>
      <c r="C109" s="56">
        <v>123</v>
      </c>
      <c r="D109" s="46">
        <v>8390082.1500000004</v>
      </c>
      <c r="E109" s="31">
        <v>0</v>
      </c>
      <c r="F109" s="31">
        <f t="shared" si="24"/>
        <v>0</v>
      </c>
      <c r="G109" s="56">
        <v>123</v>
      </c>
      <c r="H109" s="63">
        <v>8390082.1500000004</v>
      </c>
      <c r="I109" s="31">
        <v>0</v>
      </c>
      <c r="J109" s="31">
        <f t="shared" si="25"/>
        <v>0</v>
      </c>
      <c r="K109" s="56">
        <v>0</v>
      </c>
      <c r="L109" s="59">
        <v>0</v>
      </c>
      <c r="M109" s="31">
        <v>0</v>
      </c>
      <c r="N109" s="31">
        <f t="shared" si="26"/>
        <v>0</v>
      </c>
      <c r="O109" s="31">
        <v>0</v>
      </c>
      <c r="P109" s="31">
        <f t="shared" si="27"/>
        <v>0</v>
      </c>
      <c r="Q109" s="28"/>
      <c r="R109" s="29">
        <v>0</v>
      </c>
      <c r="T109" s="29">
        <v>7134000</v>
      </c>
      <c r="U109" s="29">
        <v>58000</v>
      </c>
      <c r="V109" s="29">
        <v>0</v>
      </c>
      <c r="W109" s="29">
        <v>0</v>
      </c>
      <c r="X109" s="29">
        <v>0</v>
      </c>
      <c r="Y109" s="29">
        <v>0</v>
      </c>
      <c r="Z109" s="29">
        <v>0</v>
      </c>
      <c r="AA109" s="29">
        <v>0</v>
      </c>
      <c r="AE109" s="22">
        <v>7970578.0425000004</v>
      </c>
      <c r="AF109" s="22">
        <v>335603.28600000002</v>
      </c>
      <c r="AG109" s="23">
        <v>83900.821499999904</v>
      </c>
      <c r="AH109" s="22"/>
      <c r="AI109" s="22">
        <v>7970578.04</v>
      </c>
      <c r="AJ109" s="22">
        <v>335603.29</v>
      </c>
      <c r="AK109" s="22">
        <v>83900.82</v>
      </c>
    </row>
    <row r="110" spans="1:37" ht="28" customHeight="1" x14ac:dyDescent="0.55000000000000004">
      <c r="A110" s="30">
        <v>24</v>
      </c>
      <c r="B110" s="51" t="s">
        <v>109</v>
      </c>
      <c r="C110" s="56">
        <v>131.69999999999999</v>
      </c>
      <c r="D110" s="46">
        <v>8983526.9900000002</v>
      </c>
      <c r="E110" s="31">
        <v>0</v>
      </c>
      <c r="F110" s="31">
        <f t="shared" si="24"/>
        <v>0</v>
      </c>
      <c r="G110" s="56">
        <v>0</v>
      </c>
      <c r="H110" s="64">
        <v>0</v>
      </c>
      <c r="I110" s="31">
        <v>0</v>
      </c>
      <c r="J110" s="31">
        <f t="shared" si="25"/>
        <v>0</v>
      </c>
      <c r="K110" s="56">
        <v>131.69999999999999</v>
      </c>
      <c r="L110" s="65">
        <v>8983526.9800000004</v>
      </c>
      <c r="M110" s="31">
        <v>0</v>
      </c>
      <c r="N110" s="31">
        <f t="shared" si="26"/>
        <v>0</v>
      </c>
      <c r="O110" s="31">
        <v>0</v>
      </c>
      <c r="P110" s="31">
        <f t="shared" si="27"/>
        <v>0</v>
      </c>
      <c r="Q110" s="28"/>
      <c r="R110" s="29">
        <v>0</v>
      </c>
      <c r="T110" s="29">
        <v>0</v>
      </c>
      <c r="U110" s="29">
        <v>58000</v>
      </c>
      <c r="V110" s="29">
        <v>0</v>
      </c>
      <c r="W110" s="29">
        <v>0</v>
      </c>
      <c r="X110" s="29">
        <v>0</v>
      </c>
      <c r="Y110" s="29">
        <v>0</v>
      </c>
      <c r="Z110" s="29">
        <v>0</v>
      </c>
      <c r="AA110" s="29">
        <v>0</v>
      </c>
      <c r="AE110" s="22">
        <v>8534350.6357499994</v>
      </c>
      <c r="AF110" s="22">
        <v>359341.07939999999</v>
      </c>
      <c r="AG110" s="23">
        <v>89835.269849999982</v>
      </c>
      <c r="AH110" s="22"/>
      <c r="AI110" s="22">
        <v>8534350.6400000006</v>
      </c>
      <c r="AJ110" s="22">
        <v>359341.08</v>
      </c>
      <c r="AK110" s="22">
        <v>89835.27</v>
      </c>
    </row>
    <row r="111" spans="1:37" ht="28" customHeight="1" x14ac:dyDescent="0.55000000000000004">
      <c r="A111" s="24">
        <v>25</v>
      </c>
      <c r="B111" s="51" t="s">
        <v>110</v>
      </c>
      <c r="C111" s="56">
        <v>155.80000000000001</v>
      </c>
      <c r="D111" s="46">
        <v>10627437.390000001</v>
      </c>
      <c r="E111" s="31">
        <v>0</v>
      </c>
      <c r="F111" s="31">
        <f t="shared" si="24"/>
        <v>0</v>
      </c>
      <c r="G111" s="56">
        <v>87.1</v>
      </c>
      <c r="H111" s="58">
        <v>5941269.5499999998</v>
      </c>
      <c r="I111" s="31">
        <v>0</v>
      </c>
      <c r="J111" s="31">
        <f t="shared" si="25"/>
        <v>0</v>
      </c>
      <c r="K111" s="56">
        <v>68.7</v>
      </c>
      <c r="L111" s="59">
        <v>4686167.84</v>
      </c>
      <c r="M111" s="31">
        <v>0</v>
      </c>
      <c r="N111" s="31">
        <f t="shared" si="26"/>
        <v>0</v>
      </c>
      <c r="O111" s="31">
        <v>0</v>
      </c>
      <c r="P111" s="31">
        <f t="shared" si="27"/>
        <v>0</v>
      </c>
      <c r="Q111" s="28"/>
      <c r="R111" s="29">
        <v>0</v>
      </c>
      <c r="T111" s="29">
        <v>5051800</v>
      </c>
      <c r="U111" s="29">
        <v>58000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29">
        <v>0</v>
      </c>
      <c r="AE111" s="22">
        <v>10096065.520500001</v>
      </c>
      <c r="AF111" s="22">
        <v>425097.49560000002</v>
      </c>
      <c r="AG111" s="23">
        <v>106274.37390000001</v>
      </c>
      <c r="AH111" s="22"/>
      <c r="AI111" s="22">
        <v>10096065.52</v>
      </c>
      <c r="AJ111" s="22">
        <v>425097.5</v>
      </c>
      <c r="AK111" s="22">
        <v>106274.37</v>
      </c>
    </row>
    <row r="112" spans="1:37" ht="28" customHeight="1" x14ac:dyDescent="0.55000000000000004">
      <c r="A112" s="30">
        <v>26</v>
      </c>
      <c r="B112" s="51" t="s">
        <v>111</v>
      </c>
      <c r="C112" s="56">
        <v>46.7</v>
      </c>
      <c r="D112" s="46">
        <v>3185502.74</v>
      </c>
      <c r="E112" s="31">
        <v>0</v>
      </c>
      <c r="F112" s="31">
        <f t="shared" si="24"/>
        <v>0</v>
      </c>
      <c r="G112" s="56">
        <v>46.7</v>
      </c>
      <c r="H112" s="63">
        <v>3185502.74</v>
      </c>
      <c r="I112" s="31">
        <v>0</v>
      </c>
      <c r="J112" s="31">
        <f t="shared" si="25"/>
        <v>0</v>
      </c>
      <c r="K112" s="56">
        <v>0</v>
      </c>
      <c r="L112" s="59">
        <v>0</v>
      </c>
      <c r="M112" s="31">
        <v>0</v>
      </c>
      <c r="N112" s="31">
        <f t="shared" si="26"/>
        <v>0</v>
      </c>
      <c r="O112" s="31">
        <v>0</v>
      </c>
      <c r="P112" s="31">
        <f t="shared" si="27"/>
        <v>0</v>
      </c>
      <c r="Q112" s="28"/>
      <c r="R112" s="29">
        <v>0</v>
      </c>
      <c r="T112" s="29">
        <v>2708600</v>
      </c>
      <c r="U112" s="29">
        <v>58000</v>
      </c>
      <c r="V112" s="29">
        <v>0</v>
      </c>
      <c r="W112" s="29">
        <v>0</v>
      </c>
      <c r="X112" s="29">
        <v>0</v>
      </c>
      <c r="Y112" s="29">
        <v>0</v>
      </c>
      <c r="Z112" s="29">
        <v>0</v>
      </c>
      <c r="AA112" s="29">
        <v>0</v>
      </c>
      <c r="AE112" s="22">
        <v>3026227.5982500003</v>
      </c>
      <c r="AF112" s="22">
        <v>127420.10940000002</v>
      </c>
      <c r="AG112" s="23">
        <v>31855.027350000048</v>
      </c>
      <c r="AH112" s="22"/>
      <c r="AI112" s="22">
        <v>3026227.6</v>
      </c>
      <c r="AJ112" s="22">
        <v>127420.11</v>
      </c>
      <c r="AK112" s="22">
        <v>31855.03</v>
      </c>
    </row>
    <row r="113" spans="1:37" ht="28" customHeight="1" x14ac:dyDescent="0.55000000000000004">
      <c r="A113" s="24">
        <v>27</v>
      </c>
      <c r="B113" s="51" t="s">
        <v>112</v>
      </c>
      <c r="C113" s="56">
        <v>166.8</v>
      </c>
      <c r="D113" s="46">
        <v>11377769.940000001</v>
      </c>
      <c r="E113" s="31">
        <v>0</v>
      </c>
      <c r="F113" s="31">
        <f t="shared" si="24"/>
        <v>0</v>
      </c>
      <c r="G113" s="56">
        <v>44.9</v>
      </c>
      <c r="H113" s="58">
        <v>3062721.04</v>
      </c>
      <c r="I113" s="31">
        <v>0</v>
      </c>
      <c r="J113" s="31">
        <f t="shared" si="25"/>
        <v>0</v>
      </c>
      <c r="K113" s="56">
        <v>121.9</v>
      </c>
      <c r="L113" s="59">
        <v>8315048.8899999997</v>
      </c>
      <c r="M113" s="31">
        <v>0</v>
      </c>
      <c r="N113" s="31">
        <f t="shared" si="26"/>
        <v>0</v>
      </c>
      <c r="O113" s="31">
        <v>0</v>
      </c>
      <c r="P113" s="31">
        <f t="shared" si="27"/>
        <v>0</v>
      </c>
      <c r="Q113" s="28"/>
      <c r="R113" s="29">
        <v>0</v>
      </c>
      <c r="T113" s="29">
        <v>2604200</v>
      </c>
      <c r="U113" s="29">
        <v>58000</v>
      </c>
      <c r="V113" s="29">
        <v>0</v>
      </c>
      <c r="W113" s="29">
        <v>0</v>
      </c>
      <c r="X113" s="29">
        <v>0</v>
      </c>
      <c r="Y113" s="29">
        <v>0</v>
      </c>
      <c r="Z113" s="29">
        <v>0</v>
      </c>
      <c r="AA113" s="29">
        <v>0</v>
      </c>
      <c r="AE113" s="22">
        <v>10808881.443</v>
      </c>
      <c r="AF113" s="22">
        <v>455110.79760000005</v>
      </c>
      <c r="AG113" s="23">
        <v>113777.69940000132</v>
      </c>
      <c r="AH113" s="22"/>
      <c r="AI113" s="22">
        <v>10808881.439999999</v>
      </c>
      <c r="AJ113" s="22">
        <v>455110.8</v>
      </c>
      <c r="AK113" s="22">
        <v>113777.7</v>
      </c>
    </row>
    <row r="114" spans="1:37" ht="28" customHeight="1" x14ac:dyDescent="0.55000000000000004">
      <c r="A114" s="30">
        <v>28</v>
      </c>
      <c r="B114" s="51" t="s">
        <v>113</v>
      </c>
      <c r="C114" s="56">
        <v>130.4</v>
      </c>
      <c r="D114" s="46">
        <v>8894851.3200000003</v>
      </c>
      <c r="E114" s="31">
        <v>0</v>
      </c>
      <c r="F114" s="31">
        <f t="shared" si="24"/>
        <v>0</v>
      </c>
      <c r="G114" s="56">
        <v>51.4</v>
      </c>
      <c r="H114" s="58">
        <v>3506099.37</v>
      </c>
      <c r="I114" s="31">
        <v>0</v>
      </c>
      <c r="J114" s="31">
        <f t="shared" si="25"/>
        <v>0</v>
      </c>
      <c r="K114" s="56">
        <v>79</v>
      </c>
      <c r="L114" s="59">
        <v>5388751.9500000002</v>
      </c>
      <c r="M114" s="31">
        <v>0</v>
      </c>
      <c r="N114" s="31">
        <f t="shared" si="26"/>
        <v>0</v>
      </c>
      <c r="O114" s="31">
        <v>0</v>
      </c>
      <c r="P114" s="31">
        <f t="shared" si="27"/>
        <v>0</v>
      </c>
      <c r="Q114" s="28"/>
      <c r="R114" s="29">
        <v>0</v>
      </c>
      <c r="T114" s="29">
        <v>2981200</v>
      </c>
      <c r="U114" s="29">
        <v>58000</v>
      </c>
      <c r="V114" s="29">
        <v>0</v>
      </c>
      <c r="W114" s="29">
        <v>0</v>
      </c>
      <c r="X114" s="29">
        <v>0</v>
      </c>
      <c r="Y114" s="29">
        <v>0</v>
      </c>
      <c r="Z114" s="29">
        <v>0</v>
      </c>
      <c r="AA114" s="29">
        <v>0</v>
      </c>
      <c r="AE114" s="22">
        <v>8450108.7540000007</v>
      </c>
      <c r="AF114" s="22">
        <v>355794.0528</v>
      </c>
      <c r="AG114" s="23">
        <v>88948.513199999637</v>
      </c>
      <c r="AH114" s="22"/>
      <c r="AI114" s="22">
        <v>8450108.75</v>
      </c>
      <c r="AJ114" s="22">
        <v>355794.05</v>
      </c>
      <c r="AK114" s="22">
        <v>88948.51</v>
      </c>
    </row>
    <row r="115" spans="1:37" ht="28" customHeight="1" x14ac:dyDescent="0.55000000000000004">
      <c r="A115" s="24">
        <v>29</v>
      </c>
      <c r="B115" s="51" t="s">
        <v>114</v>
      </c>
      <c r="C115" s="56">
        <v>114.4</v>
      </c>
      <c r="D115" s="46">
        <v>7803458.5200000005</v>
      </c>
      <c r="E115" s="31">
        <v>0</v>
      </c>
      <c r="F115" s="31">
        <f t="shared" si="24"/>
        <v>0</v>
      </c>
      <c r="G115" s="56">
        <v>114.4</v>
      </c>
      <c r="H115" s="63">
        <v>7803458.5200000005</v>
      </c>
      <c r="I115" s="31">
        <v>0</v>
      </c>
      <c r="J115" s="31">
        <f t="shared" si="25"/>
        <v>0</v>
      </c>
      <c r="K115" s="56">
        <v>0</v>
      </c>
      <c r="L115" s="59">
        <v>0</v>
      </c>
      <c r="M115" s="31">
        <v>0</v>
      </c>
      <c r="N115" s="31">
        <f t="shared" si="26"/>
        <v>0</v>
      </c>
      <c r="O115" s="31">
        <v>0</v>
      </c>
      <c r="P115" s="31">
        <f t="shared" si="27"/>
        <v>0</v>
      </c>
      <c r="Q115" s="28"/>
      <c r="R115" s="29">
        <v>0</v>
      </c>
      <c r="T115" s="29">
        <v>6635200</v>
      </c>
      <c r="U115" s="29">
        <v>58000</v>
      </c>
      <c r="V115" s="29">
        <v>0</v>
      </c>
      <c r="W115" s="29">
        <v>0</v>
      </c>
      <c r="X115" s="29">
        <v>0</v>
      </c>
      <c r="Y115" s="29">
        <v>0</v>
      </c>
      <c r="Z115" s="29">
        <v>0</v>
      </c>
      <c r="AA115" s="29">
        <v>0</v>
      </c>
      <c r="AE115" s="22">
        <v>7413285.5940000005</v>
      </c>
      <c r="AF115" s="22">
        <v>312138.34080000001</v>
      </c>
      <c r="AG115" s="23">
        <v>78034.585199999972</v>
      </c>
      <c r="AH115" s="22"/>
      <c r="AI115" s="22">
        <v>7413285.5899999999</v>
      </c>
      <c r="AJ115" s="22">
        <v>312138.34000000003</v>
      </c>
      <c r="AK115" s="22">
        <v>78034.59</v>
      </c>
    </row>
    <row r="116" spans="1:37" ht="28" customHeight="1" x14ac:dyDescent="0.55000000000000004">
      <c r="A116" s="30">
        <v>30</v>
      </c>
      <c r="B116" s="51" t="s">
        <v>115</v>
      </c>
      <c r="C116" s="56">
        <v>132.1</v>
      </c>
      <c r="D116" s="46">
        <v>9010811.8000000007</v>
      </c>
      <c r="E116" s="31">
        <v>0</v>
      </c>
      <c r="F116" s="31">
        <f t="shared" si="24"/>
        <v>0</v>
      </c>
      <c r="G116" s="56">
        <v>90.1</v>
      </c>
      <c r="H116" s="58">
        <v>6145905.71</v>
      </c>
      <c r="I116" s="31">
        <v>0</v>
      </c>
      <c r="J116" s="31">
        <f t="shared" si="25"/>
        <v>0</v>
      </c>
      <c r="K116" s="56">
        <v>42</v>
      </c>
      <c r="L116" s="59">
        <v>2864906.0999999996</v>
      </c>
      <c r="M116" s="31">
        <v>0</v>
      </c>
      <c r="N116" s="31">
        <f t="shared" si="26"/>
        <v>0</v>
      </c>
      <c r="O116" s="31">
        <v>0</v>
      </c>
      <c r="P116" s="31">
        <f t="shared" si="27"/>
        <v>0</v>
      </c>
      <c r="Q116" s="28"/>
      <c r="R116" s="29">
        <v>0</v>
      </c>
      <c r="T116" s="29">
        <v>5225800</v>
      </c>
      <c r="U116" s="29">
        <v>58000</v>
      </c>
      <c r="V116" s="29">
        <v>0</v>
      </c>
      <c r="W116" s="29">
        <v>0</v>
      </c>
      <c r="X116" s="29">
        <v>0</v>
      </c>
      <c r="Y116" s="29">
        <v>0</v>
      </c>
      <c r="Z116" s="29">
        <v>0</v>
      </c>
      <c r="AA116" s="29">
        <v>0</v>
      </c>
      <c r="AE116" s="22">
        <v>8560271.2147499993</v>
      </c>
      <c r="AF116" s="22">
        <v>360432.47220000002</v>
      </c>
      <c r="AG116" s="23">
        <v>90108.118050000339</v>
      </c>
      <c r="AH116" s="22"/>
      <c r="AI116" s="22">
        <v>8560271.2100000009</v>
      </c>
      <c r="AJ116" s="22">
        <v>360432.47</v>
      </c>
      <c r="AK116" s="22">
        <v>90108.12</v>
      </c>
    </row>
    <row r="117" spans="1:37" ht="28" customHeight="1" x14ac:dyDescent="0.55000000000000004">
      <c r="A117" s="24">
        <v>31</v>
      </c>
      <c r="B117" s="51" t="s">
        <v>116</v>
      </c>
      <c r="C117" s="56">
        <v>52.2</v>
      </c>
      <c r="D117" s="46">
        <v>3560669.0100000002</v>
      </c>
      <c r="E117" s="31">
        <v>0</v>
      </c>
      <c r="F117" s="31">
        <f t="shared" si="24"/>
        <v>0</v>
      </c>
      <c r="G117" s="56">
        <v>52.2</v>
      </c>
      <c r="H117" s="63">
        <v>3560669.0100000002</v>
      </c>
      <c r="I117" s="31">
        <v>0</v>
      </c>
      <c r="J117" s="31">
        <f t="shared" si="25"/>
        <v>0</v>
      </c>
      <c r="K117" s="56">
        <v>0</v>
      </c>
      <c r="L117" s="59">
        <v>0</v>
      </c>
      <c r="M117" s="31">
        <v>0</v>
      </c>
      <c r="N117" s="31">
        <f t="shared" si="26"/>
        <v>0</v>
      </c>
      <c r="O117" s="31">
        <v>0</v>
      </c>
      <c r="P117" s="31">
        <f t="shared" si="27"/>
        <v>0</v>
      </c>
      <c r="Q117" s="28"/>
      <c r="R117" s="29">
        <v>0</v>
      </c>
      <c r="T117" s="29">
        <v>3027600</v>
      </c>
      <c r="U117" s="29">
        <v>58000</v>
      </c>
      <c r="V117" s="29">
        <v>0</v>
      </c>
      <c r="W117" s="29">
        <v>0</v>
      </c>
      <c r="X117" s="29">
        <v>0</v>
      </c>
      <c r="Y117" s="29">
        <v>0</v>
      </c>
      <c r="Z117" s="29">
        <v>0</v>
      </c>
      <c r="AA117" s="29">
        <v>0</v>
      </c>
      <c r="AE117" s="22">
        <v>3382635.5595</v>
      </c>
      <c r="AF117" s="22">
        <v>142426.7604</v>
      </c>
      <c r="AG117" s="23">
        <v>35606.690100000269</v>
      </c>
      <c r="AH117" s="22"/>
      <c r="AI117" s="22">
        <v>3382635.56</v>
      </c>
      <c r="AJ117" s="22">
        <v>142426.76</v>
      </c>
      <c r="AK117" s="22">
        <v>35606.69</v>
      </c>
    </row>
    <row r="118" spans="1:37" ht="28" customHeight="1" x14ac:dyDescent="0.55000000000000004">
      <c r="A118" s="30">
        <v>32</v>
      </c>
      <c r="B118" s="51" t="s">
        <v>117</v>
      </c>
      <c r="C118" s="56">
        <v>55.7</v>
      </c>
      <c r="D118" s="46">
        <v>3799411.19</v>
      </c>
      <c r="E118" s="31">
        <v>0</v>
      </c>
      <c r="F118" s="31">
        <f t="shared" si="24"/>
        <v>0</v>
      </c>
      <c r="G118" s="56">
        <v>55.7</v>
      </c>
      <c r="H118" s="63">
        <v>3799411.19</v>
      </c>
      <c r="I118" s="31">
        <v>0</v>
      </c>
      <c r="J118" s="31">
        <f t="shared" si="25"/>
        <v>0</v>
      </c>
      <c r="K118" s="56">
        <v>0</v>
      </c>
      <c r="L118" s="59">
        <v>0</v>
      </c>
      <c r="M118" s="31">
        <v>0</v>
      </c>
      <c r="N118" s="31">
        <f t="shared" si="26"/>
        <v>0</v>
      </c>
      <c r="O118" s="31">
        <v>0</v>
      </c>
      <c r="P118" s="31">
        <f t="shared" si="27"/>
        <v>0</v>
      </c>
      <c r="Q118" s="28"/>
      <c r="R118" s="29">
        <v>0</v>
      </c>
      <c r="T118" s="29">
        <v>3230600</v>
      </c>
      <c r="U118" s="29">
        <v>58000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29">
        <v>0</v>
      </c>
      <c r="AE118" s="22">
        <v>3609440.6257500001</v>
      </c>
      <c r="AF118" s="22">
        <v>151976.44740000003</v>
      </c>
      <c r="AG118" s="23">
        <v>37994.111850000365</v>
      </c>
      <c r="AH118" s="22"/>
      <c r="AI118" s="22">
        <v>3609440.63</v>
      </c>
      <c r="AJ118" s="22">
        <v>151976.45000000001</v>
      </c>
      <c r="AK118" s="22">
        <v>37994.11</v>
      </c>
    </row>
    <row r="119" spans="1:37" ht="28" customHeight="1" x14ac:dyDescent="0.55000000000000004">
      <c r="A119" s="24">
        <v>33</v>
      </c>
      <c r="B119" s="51" t="s">
        <v>118</v>
      </c>
      <c r="C119" s="56">
        <v>81.3</v>
      </c>
      <c r="D119" s="46">
        <v>5545639.6699999999</v>
      </c>
      <c r="E119" s="31">
        <v>0</v>
      </c>
      <c r="F119" s="31">
        <f t="shared" si="24"/>
        <v>0</v>
      </c>
      <c r="G119" s="56">
        <v>81.3</v>
      </c>
      <c r="H119" s="63">
        <v>5545639.6699999999</v>
      </c>
      <c r="I119" s="31">
        <v>0</v>
      </c>
      <c r="J119" s="31">
        <f t="shared" si="25"/>
        <v>0</v>
      </c>
      <c r="K119" s="56">
        <v>0</v>
      </c>
      <c r="L119" s="59">
        <v>0</v>
      </c>
      <c r="M119" s="31">
        <v>0</v>
      </c>
      <c r="N119" s="31">
        <f t="shared" si="26"/>
        <v>0</v>
      </c>
      <c r="O119" s="31">
        <v>0</v>
      </c>
      <c r="P119" s="31">
        <f t="shared" si="27"/>
        <v>0</v>
      </c>
      <c r="Q119" s="28"/>
      <c r="R119" s="29">
        <v>0</v>
      </c>
      <c r="T119" s="29">
        <v>4715400</v>
      </c>
      <c r="U119" s="29">
        <v>58000</v>
      </c>
      <c r="V119" s="29">
        <v>0</v>
      </c>
      <c r="W119" s="29">
        <v>0</v>
      </c>
      <c r="X119" s="29">
        <v>0</v>
      </c>
      <c r="Y119" s="29">
        <v>0</v>
      </c>
      <c r="Z119" s="29">
        <v>0</v>
      </c>
      <c r="AA119" s="29">
        <v>0</v>
      </c>
      <c r="AE119" s="22">
        <v>5268357.6817499995</v>
      </c>
      <c r="AF119" s="22">
        <v>221825.58660000001</v>
      </c>
      <c r="AG119" s="23">
        <v>55456.396650000504</v>
      </c>
      <c r="AH119" s="22"/>
      <c r="AI119" s="22">
        <v>5268357.68</v>
      </c>
      <c r="AJ119" s="22">
        <v>221825.59</v>
      </c>
      <c r="AK119" s="22">
        <v>55456.4</v>
      </c>
    </row>
    <row r="120" spans="1:37" ht="28" customHeight="1" x14ac:dyDescent="0.55000000000000004">
      <c r="A120" s="30">
        <v>34</v>
      </c>
      <c r="B120" s="51" t="s">
        <v>119</v>
      </c>
      <c r="C120" s="56">
        <v>100.6</v>
      </c>
      <c r="D120" s="46">
        <v>6862132.2299999995</v>
      </c>
      <c r="E120" s="31">
        <v>0</v>
      </c>
      <c r="F120" s="31">
        <f t="shared" si="24"/>
        <v>0</v>
      </c>
      <c r="G120" s="56">
        <v>100.6</v>
      </c>
      <c r="H120" s="63">
        <v>6862132.2299999995</v>
      </c>
      <c r="I120" s="31">
        <v>0</v>
      </c>
      <c r="J120" s="31">
        <f t="shared" si="25"/>
        <v>0</v>
      </c>
      <c r="K120" s="56">
        <v>0</v>
      </c>
      <c r="L120" s="59">
        <v>0</v>
      </c>
      <c r="M120" s="31">
        <v>0</v>
      </c>
      <c r="N120" s="31">
        <f t="shared" si="26"/>
        <v>0</v>
      </c>
      <c r="O120" s="31">
        <v>0</v>
      </c>
      <c r="P120" s="31">
        <f t="shared" si="27"/>
        <v>0</v>
      </c>
      <c r="Q120" s="28"/>
      <c r="R120" s="29">
        <v>0</v>
      </c>
      <c r="T120" s="29">
        <v>5834800</v>
      </c>
      <c r="U120" s="29">
        <v>58000</v>
      </c>
      <c r="V120" s="29">
        <v>0</v>
      </c>
      <c r="W120" s="29">
        <v>0</v>
      </c>
      <c r="X120" s="29">
        <v>0</v>
      </c>
      <c r="Y120" s="29">
        <v>0</v>
      </c>
      <c r="Z120" s="29">
        <v>0</v>
      </c>
      <c r="AA120" s="29">
        <v>0</v>
      </c>
      <c r="AE120" s="22">
        <v>6519025.6184999989</v>
      </c>
      <c r="AF120" s="22">
        <v>274485.2892</v>
      </c>
      <c r="AG120" s="23">
        <v>68621.322300000582</v>
      </c>
      <c r="AH120" s="22"/>
      <c r="AI120" s="22">
        <v>6519025.6200000001</v>
      </c>
      <c r="AJ120" s="22">
        <v>274485.28999999998</v>
      </c>
      <c r="AK120" s="22">
        <v>68621.320000000007</v>
      </c>
    </row>
    <row r="121" spans="1:37" ht="28" customHeight="1" x14ac:dyDescent="0.55000000000000004">
      <c r="A121" s="24">
        <v>35</v>
      </c>
      <c r="B121" s="51" t="s">
        <v>120</v>
      </c>
      <c r="C121" s="56">
        <v>77.099999999999994</v>
      </c>
      <c r="D121" s="46">
        <v>5259149.05</v>
      </c>
      <c r="E121" s="31">
        <v>0</v>
      </c>
      <c r="F121" s="31">
        <f t="shared" si="24"/>
        <v>0</v>
      </c>
      <c r="G121" s="56">
        <v>77.099999999999994</v>
      </c>
      <c r="H121" s="63">
        <v>5259149.0599999996</v>
      </c>
      <c r="I121" s="31">
        <v>0</v>
      </c>
      <c r="J121" s="31">
        <f t="shared" si="25"/>
        <v>0</v>
      </c>
      <c r="K121" s="56">
        <v>0</v>
      </c>
      <c r="L121" s="59">
        <v>0</v>
      </c>
      <c r="M121" s="31">
        <v>0</v>
      </c>
      <c r="N121" s="31">
        <f t="shared" si="26"/>
        <v>0</v>
      </c>
      <c r="O121" s="31">
        <v>0</v>
      </c>
      <c r="P121" s="31">
        <f t="shared" si="27"/>
        <v>0</v>
      </c>
      <c r="Q121" s="28"/>
      <c r="R121" s="29">
        <v>0</v>
      </c>
      <c r="T121" s="29">
        <v>4471800</v>
      </c>
      <c r="U121" s="29">
        <v>58000</v>
      </c>
      <c r="V121" s="29">
        <v>0</v>
      </c>
      <c r="W121" s="29">
        <v>0</v>
      </c>
      <c r="X121" s="29">
        <v>0</v>
      </c>
      <c r="Y121" s="29">
        <v>0</v>
      </c>
      <c r="Z121" s="29">
        <v>0</v>
      </c>
      <c r="AA121" s="29">
        <v>0</v>
      </c>
      <c r="AE121" s="22">
        <v>4996191.6022499995</v>
      </c>
      <c r="AF121" s="22">
        <v>210365.96219999998</v>
      </c>
      <c r="AG121" s="23">
        <v>52591.490550000191</v>
      </c>
      <c r="AH121" s="22"/>
      <c r="AI121" s="22">
        <v>4996191.5999999996</v>
      </c>
      <c r="AJ121" s="22">
        <v>210365.96</v>
      </c>
      <c r="AK121" s="22">
        <v>52591.49</v>
      </c>
    </row>
    <row r="122" spans="1:37" ht="28" customHeight="1" x14ac:dyDescent="0.55000000000000004">
      <c r="A122" s="30">
        <v>36</v>
      </c>
      <c r="B122" s="51" t="s">
        <v>121</v>
      </c>
      <c r="C122" s="56">
        <v>122.7</v>
      </c>
      <c r="D122" s="46">
        <v>8369618.54</v>
      </c>
      <c r="E122" s="31">
        <v>0</v>
      </c>
      <c r="F122" s="31">
        <f t="shared" si="24"/>
        <v>0</v>
      </c>
      <c r="G122" s="56">
        <v>122.7</v>
      </c>
      <c r="H122" s="63">
        <v>8369618.54</v>
      </c>
      <c r="I122" s="31">
        <v>0</v>
      </c>
      <c r="J122" s="31">
        <f t="shared" si="25"/>
        <v>0</v>
      </c>
      <c r="K122" s="56">
        <v>0</v>
      </c>
      <c r="L122" s="59">
        <v>0</v>
      </c>
      <c r="M122" s="31">
        <v>0</v>
      </c>
      <c r="N122" s="31">
        <f t="shared" si="26"/>
        <v>0</v>
      </c>
      <c r="O122" s="31">
        <v>0</v>
      </c>
      <c r="P122" s="31">
        <f t="shared" si="27"/>
        <v>0</v>
      </c>
      <c r="Q122" s="28"/>
      <c r="R122" s="29">
        <v>0</v>
      </c>
      <c r="T122" s="29">
        <v>7116600</v>
      </c>
      <c r="U122" s="29">
        <v>58000</v>
      </c>
      <c r="V122" s="29">
        <v>0</v>
      </c>
      <c r="W122" s="29">
        <v>0</v>
      </c>
      <c r="X122" s="29">
        <v>0</v>
      </c>
      <c r="Y122" s="29">
        <v>0</v>
      </c>
      <c r="Z122" s="29">
        <v>0</v>
      </c>
      <c r="AA122" s="29">
        <v>0</v>
      </c>
      <c r="AE122" s="22">
        <v>7951137.6082499996</v>
      </c>
      <c r="AF122" s="22">
        <v>334784.7414</v>
      </c>
      <c r="AG122" s="23">
        <v>83696.185350000567</v>
      </c>
      <c r="AH122" s="22"/>
      <c r="AI122" s="22">
        <v>7951137.6100000003</v>
      </c>
      <c r="AJ122" s="22">
        <v>334784.74</v>
      </c>
      <c r="AK122" s="22">
        <v>83696.19</v>
      </c>
    </row>
    <row r="123" spans="1:37" ht="28" customHeight="1" x14ac:dyDescent="0.55000000000000004">
      <c r="A123" s="24">
        <v>37</v>
      </c>
      <c r="B123" s="51" t="s">
        <v>122</v>
      </c>
      <c r="C123" s="56">
        <v>56.6</v>
      </c>
      <c r="D123" s="46">
        <v>3860802.0300000003</v>
      </c>
      <c r="E123" s="31">
        <v>0</v>
      </c>
      <c r="F123" s="31">
        <f t="shared" si="24"/>
        <v>0</v>
      </c>
      <c r="G123" s="56">
        <v>56.6</v>
      </c>
      <c r="H123" s="63">
        <v>3860802.0300000003</v>
      </c>
      <c r="I123" s="31">
        <v>0</v>
      </c>
      <c r="J123" s="31">
        <v>0</v>
      </c>
      <c r="K123" s="56">
        <v>0</v>
      </c>
      <c r="L123" s="59">
        <v>0</v>
      </c>
      <c r="M123" s="31">
        <v>0</v>
      </c>
      <c r="N123" s="31">
        <v>0</v>
      </c>
      <c r="O123" s="31">
        <v>0</v>
      </c>
      <c r="P123" s="31">
        <v>0</v>
      </c>
      <c r="Q123" s="28"/>
      <c r="R123" s="29">
        <v>0</v>
      </c>
      <c r="T123" s="29"/>
      <c r="U123" s="29"/>
      <c r="V123" s="29"/>
      <c r="W123" s="29"/>
      <c r="X123" s="29"/>
      <c r="Y123" s="29"/>
      <c r="Z123" s="29"/>
      <c r="AA123" s="29"/>
      <c r="AE123" s="22"/>
      <c r="AF123" s="22"/>
      <c r="AG123" s="23"/>
      <c r="AH123" s="22"/>
      <c r="AI123" s="22"/>
      <c r="AJ123" s="22"/>
      <c r="AK123" s="22"/>
    </row>
    <row r="124" spans="1:37" ht="28" customHeight="1" x14ac:dyDescent="0.55000000000000004">
      <c r="A124" s="24">
        <v>38</v>
      </c>
      <c r="B124" s="51" t="s">
        <v>123</v>
      </c>
      <c r="C124" s="56">
        <v>55.2</v>
      </c>
      <c r="D124" s="46">
        <v>3765305.16</v>
      </c>
      <c r="E124" s="31">
        <v>0</v>
      </c>
      <c r="F124" s="31">
        <f t="shared" si="24"/>
        <v>0</v>
      </c>
      <c r="G124" s="56">
        <v>0</v>
      </c>
      <c r="H124" s="58">
        <v>0</v>
      </c>
      <c r="I124" s="31">
        <v>0</v>
      </c>
      <c r="J124" s="31">
        <v>0</v>
      </c>
      <c r="K124" s="56">
        <v>55.2</v>
      </c>
      <c r="L124" s="65">
        <v>3765305.16</v>
      </c>
      <c r="M124" s="31">
        <v>0</v>
      </c>
      <c r="N124" s="31">
        <v>0</v>
      </c>
      <c r="O124" s="31">
        <v>0</v>
      </c>
      <c r="P124" s="31">
        <v>0</v>
      </c>
      <c r="Q124" s="28"/>
      <c r="R124" s="29">
        <v>0</v>
      </c>
      <c r="T124" s="29"/>
      <c r="U124" s="29"/>
      <c r="V124" s="29"/>
      <c r="W124" s="29"/>
      <c r="X124" s="29"/>
      <c r="Y124" s="29"/>
      <c r="Z124" s="29"/>
      <c r="AA124" s="29"/>
      <c r="AE124" s="22"/>
      <c r="AF124" s="22"/>
      <c r="AG124" s="23"/>
      <c r="AH124" s="22"/>
      <c r="AI124" s="22"/>
      <c r="AJ124" s="22"/>
      <c r="AK124" s="22"/>
    </row>
    <row r="125" spans="1:37" ht="28" customHeight="1" x14ac:dyDescent="0.55000000000000004">
      <c r="A125" s="24">
        <v>39</v>
      </c>
      <c r="B125" s="51" t="s">
        <v>124</v>
      </c>
      <c r="C125" s="56">
        <v>83.7</v>
      </c>
      <c r="D125" s="46">
        <v>5709348.5899999999</v>
      </c>
      <c r="E125" s="31">
        <v>0</v>
      </c>
      <c r="F125" s="31">
        <f t="shared" si="24"/>
        <v>0</v>
      </c>
      <c r="G125" s="56">
        <v>56.6</v>
      </c>
      <c r="H125" s="58">
        <v>3860802.0300000003</v>
      </c>
      <c r="I125" s="31">
        <v>0</v>
      </c>
      <c r="J125" s="31">
        <v>0</v>
      </c>
      <c r="K125" s="56">
        <v>27.1</v>
      </c>
      <c r="L125" s="59">
        <v>1848546.56</v>
      </c>
      <c r="M125" s="31">
        <v>0</v>
      </c>
      <c r="N125" s="31">
        <v>0</v>
      </c>
      <c r="O125" s="31">
        <v>0</v>
      </c>
      <c r="P125" s="31">
        <v>0</v>
      </c>
      <c r="Q125" s="28"/>
      <c r="R125" s="29">
        <v>0</v>
      </c>
      <c r="T125" s="29"/>
      <c r="U125" s="29"/>
      <c r="V125" s="29"/>
      <c r="W125" s="29"/>
      <c r="X125" s="29"/>
      <c r="Y125" s="29"/>
      <c r="Z125" s="29"/>
      <c r="AA125" s="29"/>
      <c r="AE125" s="22"/>
      <c r="AF125" s="22"/>
      <c r="AG125" s="23"/>
      <c r="AH125" s="22"/>
      <c r="AI125" s="22"/>
      <c r="AJ125" s="22"/>
      <c r="AK125" s="22"/>
    </row>
    <row r="126" spans="1:37" ht="28" customHeight="1" x14ac:dyDescent="0.55000000000000004">
      <c r="A126" s="24">
        <v>40</v>
      </c>
      <c r="B126" s="51" t="s">
        <v>125</v>
      </c>
      <c r="C126" s="56">
        <v>56.8</v>
      </c>
      <c r="D126" s="46">
        <v>3874444.44</v>
      </c>
      <c r="E126" s="31">
        <v>0</v>
      </c>
      <c r="F126" s="31">
        <f t="shared" si="24"/>
        <v>0</v>
      </c>
      <c r="G126" s="56">
        <v>56.8</v>
      </c>
      <c r="H126" s="63">
        <v>3874444.44</v>
      </c>
      <c r="I126" s="31">
        <v>0</v>
      </c>
      <c r="J126" s="31">
        <v>0</v>
      </c>
      <c r="K126" s="56">
        <v>0</v>
      </c>
      <c r="L126" s="59">
        <v>0</v>
      </c>
      <c r="M126" s="31">
        <v>0</v>
      </c>
      <c r="N126" s="31">
        <v>0</v>
      </c>
      <c r="O126" s="31">
        <v>0</v>
      </c>
      <c r="P126" s="31">
        <v>0</v>
      </c>
      <c r="Q126" s="28"/>
      <c r="R126" s="29">
        <v>0</v>
      </c>
      <c r="T126" s="29"/>
      <c r="U126" s="29"/>
      <c r="V126" s="29"/>
      <c r="W126" s="29"/>
      <c r="X126" s="29"/>
      <c r="Y126" s="29"/>
      <c r="Z126" s="29"/>
      <c r="AA126" s="29"/>
      <c r="AE126" s="22"/>
      <c r="AF126" s="22"/>
      <c r="AG126" s="23"/>
      <c r="AH126" s="22"/>
      <c r="AI126" s="22"/>
      <c r="AJ126" s="22"/>
      <c r="AK126" s="22"/>
    </row>
    <row r="127" spans="1:37" ht="28" customHeight="1" x14ac:dyDescent="0.55000000000000004">
      <c r="A127" s="24">
        <v>41</v>
      </c>
      <c r="B127" s="51" t="s">
        <v>126</v>
      </c>
      <c r="C127" s="56">
        <v>128.80000000000001</v>
      </c>
      <c r="D127" s="46">
        <v>8785712.040000001</v>
      </c>
      <c r="E127" s="31">
        <v>0</v>
      </c>
      <c r="F127" s="31">
        <f>ROUND(R127,2)</f>
        <v>0</v>
      </c>
      <c r="G127" s="56">
        <v>128.80000000000001</v>
      </c>
      <c r="H127" s="63">
        <v>8785712.040000001</v>
      </c>
      <c r="I127" s="31">
        <v>0</v>
      </c>
      <c r="J127" s="31">
        <v>0</v>
      </c>
      <c r="K127" s="56">
        <v>0</v>
      </c>
      <c r="L127" s="59">
        <v>0</v>
      </c>
      <c r="M127" s="31">
        <v>0</v>
      </c>
      <c r="N127" s="31">
        <v>0</v>
      </c>
      <c r="O127" s="31">
        <v>0</v>
      </c>
      <c r="P127" s="31">
        <v>0</v>
      </c>
      <c r="Q127" s="28"/>
      <c r="R127" s="29">
        <v>0</v>
      </c>
      <c r="T127" s="29"/>
      <c r="U127" s="29"/>
      <c r="V127" s="29"/>
      <c r="W127" s="29"/>
      <c r="X127" s="29"/>
      <c r="Y127" s="29"/>
      <c r="Z127" s="29"/>
      <c r="AA127" s="29"/>
      <c r="AE127" s="22"/>
      <c r="AF127" s="22"/>
      <c r="AG127" s="23"/>
      <c r="AH127" s="22"/>
      <c r="AI127" s="22"/>
      <c r="AJ127" s="22"/>
      <c r="AK127" s="22"/>
    </row>
    <row r="128" spans="1:37" ht="28" customHeight="1" x14ac:dyDescent="0.55000000000000004">
      <c r="A128" s="24">
        <v>42</v>
      </c>
      <c r="B128" s="51" t="s">
        <v>127</v>
      </c>
      <c r="C128" s="56">
        <v>77.2</v>
      </c>
      <c r="D128" s="46">
        <v>5265970.2600000007</v>
      </c>
      <c r="E128" s="31">
        <v>0</v>
      </c>
      <c r="F128" s="31">
        <f t="shared" si="24"/>
        <v>0</v>
      </c>
      <c r="G128" s="56">
        <v>77.2</v>
      </c>
      <c r="H128" s="63">
        <v>5265970.2600000007</v>
      </c>
      <c r="I128" s="31">
        <v>0</v>
      </c>
      <c r="J128" s="31">
        <f t="shared" si="25"/>
        <v>0</v>
      </c>
      <c r="K128" s="56">
        <v>0</v>
      </c>
      <c r="L128" s="59">
        <v>0</v>
      </c>
      <c r="M128" s="31">
        <v>0</v>
      </c>
      <c r="N128" s="31">
        <f t="shared" si="26"/>
        <v>0</v>
      </c>
      <c r="O128" s="31">
        <v>0</v>
      </c>
      <c r="P128" s="31">
        <f t="shared" si="27"/>
        <v>0</v>
      </c>
      <c r="Q128" s="28"/>
      <c r="R128" s="29">
        <v>0</v>
      </c>
      <c r="T128" s="29">
        <v>4477600</v>
      </c>
      <c r="U128" s="29">
        <v>58000</v>
      </c>
      <c r="V128" s="29">
        <v>0</v>
      </c>
      <c r="W128" s="29">
        <v>0</v>
      </c>
      <c r="X128" s="29">
        <v>0</v>
      </c>
      <c r="Y128" s="29">
        <v>0</v>
      </c>
      <c r="Z128" s="29">
        <v>0</v>
      </c>
      <c r="AA128" s="29">
        <v>0</v>
      </c>
      <c r="AE128" s="22">
        <v>5002671.7470000004</v>
      </c>
      <c r="AF128" s="22">
        <v>210638.81040000005</v>
      </c>
      <c r="AG128" s="23">
        <v>52659.702600000222</v>
      </c>
      <c r="AH128" s="22"/>
      <c r="AI128" s="22">
        <v>5002671.75</v>
      </c>
      <c r="AJ128" s="22">
        <v>210638.81</v>
      </c>
      <c r="AK128" s="22">
        <v>52659.7</v>
      </c>
    </row>
    <row r="129" spans="1:37" ht="28" customHeight="1" x14ac:dyDescent="0.55000000000000004">
      <c r="A129" s="30">
        <v>43</v>
      </c>
      <c r="B129" s="51" t="s">
        <v>128</v>
      </c>
      <c r="C129" s="56">
        <v>181.1</v>
      </c>
      <c r="D129" s="46">
        <v>12353202.25</v>
      </c>
      <c r="E129" s="31">
        <v>0</v>
      </c>
      <c r="F129" s="31">
        <f t="shared" si="24"/>
        <v>0</v>
      </c>
      <c r="G129" s="56">
        <v>181.1</v>
      </c>
      <c r="H129" s="63">
        <v>12353202.26</v>
      </c>
      <c r="I129" s="31">
        <v>0</v>
      </c>
      <c r="J129" s="31">
        <f t="shared" si="25"/>
        <v>0</v>
      </c>
      <c r="K129" s="56">
        <v>0</v>
      </c>
      <c r="L129" s="59">
        <v>0</v>
      </c>
      <c r="M129" s="31">
        <v>0</v>
      </c>
      <c r="N129" s="31">
        <f t="shared" si="26"/>
        <v>0</v>
      </c>
      <c r="O129" s="31">
        <v>0</v>
      </c>
      <c r="P129" s="31">
        <f t="shared" si="27"/>
        <v>0</v>
      </c>
      <c r="Q129" s="28"/>
      <c r="R129" s="29">
        <v>0</v>
      </c>
      <c r="T129" s="29">
        <v>10503800</v>
      </c>
      <c r="U129" s="29">
        <v>58000</v>
      </c>
      <c r="V129" s="29">
        <v>0</v>
      </c>
      <c r="W129" s="29">
        <v>0</v>
      </c>
      <c r="X129" s="29">
        <v>0</v>
      </c>
      <c r="Y129" s="29">
        <v>0</v>
      </c>
      <c r="Z129" s="29">
        <v>0</v>
      </c>
      <c r="AA129" s="29">
        <v>0</v>
      </c>
      <c r="AE129" s="22">
        <v>11735542.14225</v>
      </c>
      <c r="AF129" s="22">
        <v>494128.09020000004</v>
      </c>
      <c r="AG129" s="23">
        <v>123532.02255000122</v>
      </c>
      <c r="AH129" s="22"/>
      <c r="AI129" s="22">
        <v>11735542.140000001</v>
      </c>
      <c r="AJ129" s="22">
        <v>494128.09</v>
      </c>
      <c r="AK129" s="22">
        <v>123532.02</v>
      </c>
    </row>
    <row r="130" spans="1:37" ht="28" customHeight="1" x14ac:dyDescent="0.55000000000000004">
      <c r="A130" s="24">
        <v>44</v>
      </c>
      <c r="B130" s="51" t="s">
        <v>129</v>
      </c>
      <c r="C130" s="56">
        <v>55.2</v>
      </c>
      <c r="D130" s="46">
        <v>3765305.16</v>
      </c>
      <c r="E130" s="31">
        <v>0</v>
      </c>
      <c r="F130" s="31">
        <f t="shared" si="24"/>
        <v>0</v>
      </c>
      <c r="G130" s="56">
        <v>55.2</v>
      </c>
      <c r="H130" s="63">
        <v>3765305.16</v>
      </c>
      <c r="I130" s="31">
        <v>0</v>
      </c>
      <c r="J130" s="31">
        <f t="shared" si="25"/>
        <v>0</v>
      </c>
      <c r="K130" s="56">
        <v>0</v>
      </c>
      <c r="L130" s="59">
        <v>0</v>
      </c>
      <c r="M130" s="31">
        <v>0</v>
      </c>
      <c r="N130" s="31">
        <f t="shared" si="26"/>
        <v>0</v>
      </c>
      <c r="O130" s="31">
        <v>0</v>
      </c>
      <c r="P130" s="31">
        <f t="shared" si="27"/>
        <v>0</v>
      </c>
      <c r="Q130" s="28"/>
      <c r="R130" s="29">
        <v>0</v>
      </c>
      <c r="T130" s="29">
        <v>3201600</v>
      </c>
      <c r="U130" s="29">
        <v>58000</v>
      </c>
      <c r="V130" s="29">
        <v>0</v>
      </c>
      <c r="W130" s="29">
        <v>0</v>
      </c>
      <c r="X130" s="29">
        <v>0</v>
      </c>
      <c r="Y130" s="29">
        <v>0</v>
      </c>
      <c r="Z130" s="29">
        <v>0</v>
      </c>
      <c r="AA130" s="29">
        <v>0</v>
      </c>
      <c r="AE130" s="22">
        <v>3577039.9019999998</v>
      </c>
      <c r="AF130" s="22">
        <v>150612.2064</v>
      </c>
      <c r="AG130" s="23">
        <v>37653.051600000384</v>
      </c>
      <c r="AH130" s="22"/>
      <c r="AI130" s="22">
        <v>3577039.9</v>
      </c>
      <c r="AJ130" s="22">
        <v>150612.21</v>
      </c>
      <c r="AK130" s="22">
        <v>37653.050000000003</v>
      </c>
    </row>
    <row r="131" spans="1:37" ht="28" customHeight="1" x14ac:dyDescent="0.55000000000000004">
      <c r="A131" s="30">
        <v>45</v>
      </c>
      <c r="B131" s="51" t="s">
        <v>130</v>
      </c>
      <c r="C131" s="56">
        <v>31.4</v>
      </c>
      <c r="D131" s="46">
        <v>2141858.37</v>
      </c>
      <c r="E131" s="31">
        <v>0</v>
      </c>
      <c r="F131" s="31">
        <f t="shared" si="24"/>
        <v>0</v>
      </c>
      <c r="G131" s="56">
        <v>0</v>
      </c>
      <c r="H131" s="58">
        <v>0</v>
      </c>
      <c r="I131" s="31">
        <v>0</v>
      </c>
      <c r="J131" s="31">
        <f t="shared" si="25"/>
        <v>0</v>
      </c>
      <c r="K131" s="56">
        <v>31.4</v>
      </c>
      <c r="L131" s="59">
        <v>2141858.37</v>
      </c>
      <c r="M131" s="31">
        <v>0</v>
      </c>
      <c r="N131" s="31">
        <f t="shared" si="26"/>
        <v>0</v>
      </c>
      <c r="O131" s="31">
        <v>0</v>
      </c>
      <c r="P131" s="31">
        <f t="shared" si="27"/>
        <v>0</v>
      </c>
      <c r="Q131" s="28"/>
      <c r="R131" s="29">
        <v>0</v>
      </c>
      <c r="T131" s="29">
        <v>0</v>
      </c>
      <c r="U131" s="29">
        <v>58000</v>
      </c>
      <c r="V131" s="29">
        <v>0</v>
      </c>
      <c r="W131" s="29">
        <v>0</v>
      </c>
      <c r="X131" s="29">
        <v>0</v>
      </c>
      <c r="Y131" s="29">
        <v>0</v>
      </c>
      <c r="Z131" s="29">
        <v>0</v>
      </c>
      <c r="AA131" s="29">
        <v>0</v>
      </c>
      <c r="AE131" s="22">
        <v>2034765.4515</v>
      </c>
      <c r="AF131" s="22">
        <v>85674.334800000011</v>
      </c>
      <c r="AG131" s="23">
        <v>21418.583700000134</v>
      </c>
      <c r="AH131" s="22"/>
      <c r="AI131" s="22">
        <v>2034765.45</v>
      </c>
      <c r="AJ131" s="22">
        <v>85674.33</v>
      </c>
      <c r="AK131" s="22">
        <v>21418.58</v>
      </c>
    </row>
    <row r="132" spans="1:37" s="50" customFormat="1" ht="52.5" customHeight="1" x14ac:dyDescent="0.3">
      <c r="A132" s="18"/>
      <c r="B132" s="36" t="s">
        <v>131</v>
      </c>
      <c r="C132" s="37">
        <v>0</v>
      </c>
      <c r="D132" s="37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21" t="e">
        <v>#DIV/0!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0</v>
      </c>
      <c r="AB132" s="21">
        <v>0</v>
      </c>
      <c r="AC132" s="21">
        <v>0</v>
      </c>
      <c r="AE132" s="22">
        <v>0</v>
      </c>
      <c r="AF132" s="22">
        <v>0</v>
      </c>
      <c r="AG132" s="23">
        <v>0</v>
      </c>
      <c r="AH132" s="22"/>
      <c r="AI132" s="22">
        <v>0</v>
      </c>
      <c r="AJ132" s="22">
        <v>0</v>
      </c>
      <c r="AK132" s="22">
        <v>0</v>
      </c>
    </row>
    <row r="133" spans="1:37" ht="42" customHeight="1" x14ac:dyDescent="0.35">
      <c r="A133" s="18"/>
      <c r="B133" s="36" t="s">
        <v>132</v>
      </c>
      <c r="C133" s="37"/>
      <c r="D133" s="37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21" t="e">
        <v>#DIV/0!</v>
      </c>
      <c r="R133" s="21" t="e">
        <v>#REF!</v>
      </c>
      <c r="S133" s="21" t="e">
        <v>#REF!</v>
      </c>
      <c r="T133" s="21" t="e">
        <v>#REF!</v>
      </c>
      <c r="U133" s="21" t="e">
        <v>#REF!</v>
      </c>
      <c r="V133" s="21" t="e">
        <v>#REF!</v>
      </c>
      <c r="W133" s="21" t="e">
        <v>#REF!</v>
      </c>
      <c r="X133" s="21" t="e">
        <v>#REF!</v>
      </c>
      <c r="Y133" s="21" t="e">
        <v>#REF!</v>
      </c>
      <c r="Z133" s="21" t="e">
        <v>#REF!</v>
      </c>
      <c r="AA133" s="21" t="e">
        <v>#REF!</v>
      </c>
      <c r="AB133" s="21" t="e">
        <v>#REF!</v>
      </c>
      <c r="AC133" s="21" t="e">
        <v>#REF!</v>
      </c>
      <c r="AE133" s="22">
        <v>0</v>
      </c>
      <c r="AF133" s="22">
        <v>0</v>
      </c>
      <c r="AG133" s="23">
        <v>0</v>
      </c>
      <c r="AH133" s="22"/>
      <c r="AI133" s="22">
        <v>0</v>
      </c>
      <c r="AJ133" s="22">
        <v>0</v>
      </c>
      <c r="AK133" s="22">
        <v>0</v>
      </c>
    </row>
    <row r="134" spans="1:37" ht="51" customHeight="1" x14ac:dyDescent="0.35">
      <c r="A134" s="18"/>
      <c r="B134" s="36" t="s">
        <v>133</v>
      </c>
      <c r="C134" s="37">
        <f>C135</f>
        <v>6480.45</v>
      </c>
      <c r="D134" s="37">
        <f t="shared" ref="D134:P134" si="32">D135</f>
        <v>571036300</v>
      </c>
      <c r="E134" s="37">
        <f t="shared" si="32"/>
        <v>0</v>
      </c>
      <c r="F134" s="37">
        <f t="shared" si="32"/>
        <v>0</v>
      </c>
      <c r="G134" s="37">
        <f t="shared" si="32"/>
        <v>3592.2999999999997</v>
      </c>
      <c r="H134" s="37">
        <f t="shared" si="32"/>
        <v>345335839.78000009</v>
      </c>
      <c r="I134" s="37">
        <f t="shared" si="32"/>
        <v>0</v>
      </c>
      <c r="J134" s="37">
        <f t="shared" si="32"/>
        <v>0</v>
      </c>
      <c r="K134" s="37">
        <f t="shared" si="32"/>
        <v>2888.15</v>
      </c>
      <c r="L134" s="37">
        <f t="shared" si="32"/>
        <v>225700460.21899998</v>
      </c>
      <c r="M134" s="37">
        <f t="shared" si="32"/>
        <v>0</v>
      </c>
      <c r="N134" s="37">
        <f t="shared" si="32"/>
        <v>0</v>
      </c>
      <c r="O134" s="37">
        <f t="shared" si="32"/>
        <v>0</v>
      </c>
      <c r="P134" s="37">
        <f t="shared" si="32"/>
        <v>0</v>
      </c>
      <c r="Q134" s="21">
        <v>78147.06999976853</v>
      </c>
      <c r="R134" s="21" t="e">
        <v>#REF!</v>
      </c>
      <c r="S134" s="21" t="e">
        <v>#REF!</v>
      </c>
      <c r="T134" s="21" t="e">
        <v>#REF!</v>
      </c>
      <c r="U134" s="21" t="e">
        <v>#REF!</v>
      </c>
      <c r="V134" s="21" t="e">
        <v>#REF!</v>
      </c>
      <c r="W134" s="21" t="e">
        <v>#REF!</v>
      </c>
      <c r="X134" s="21" t="e">
        <v>#REF!</v>
      </c>
      <c r="Y134" s="21" t="e">
        <v>#REF!</v>
      </c>
      <c r="Z134" s="21" t="e">
        <v>#REF!</v>
      </c>
      <c r="AA134" s="21" t="e">
        <v>#REF!</v>
      </c>
      <c r="AB134" s="21" t="e">
        <v>#REF!</v>
      </c>
      <c r="AC134" s="21" t="e">
        <v>#REF!</v>
      </c>
      <c r="AE134" s="22">
        <v>481106770.79099995</v>
      </c>
      <c r="AF134" s="22">
        <v>20257127.191199999</v>
      </c>
      <c r="AG134" s="23">
        <v>5064281.7978000231</v>
      </c>
      <c r="AH134" s="22"/>
      <c r="AI134" s="22">
        <v>481106770.79000002</v>
      </c>
      <c r="AJ134" s="22">
        <v>20257127.190000001</v>
      </c>
      <c r="AK134" s="22">
        <v>5064281.8</v>
      </c>
    </row>
    <row r="135" spans="1:37" ht="42" customHeight="1" x14ac:dyDescent="0.35">
      <c r="A135" s="18"/>
      <c r="B135" s="36" t="s">
        <v>24</v>
      </c>
      <c r="C135" s="37">
        <f>SUM(C136:C182)</f>
        <v>6480.45</v>
      </c>
      <c r="D135" s="37">
        <f t="shared" ref="D135:P135" si="33">SUM(D136:D182)</f>
        <v>571036300</v>
      </c>
      <c r="E135" s="37">
        <f t="shared" si="33"/>
        <v>0</v>
      </c>
      <c r="F135" s="37">
        <f t="shared" si="33"/>
        <v>0</v>
      </c>
      <c r="G135" s="37">
        <f t="shared" si="33"/>
        <v>3592.2999999999997</v>
      </c>
      <c r="H135" s="37">
        <f t="shared" si="33"/>
        <v>345335839.78000009</v>
      </c>
      <c r="I135" s="37">
        <f t="shared" si="33"/>
        <v>0</v>
      </c>
      <c r="J135" s="37">
        <f t="shared" si="33"/>
        <v>0</v>
      </c>
      <c r="K135" s="37">
        <f t="shared" si="33"/>
        <v>2888.15</v>
      </c>
      <c r="L135" s="37">
        <f t="shared" si="33"/>
        <v>225700460.21899998</v>
      </c>
      <c r="M135" s="37">
        <f t="shared" si="33"/>
        <v>0</v>
      </c>
      <c r="N135" s="37">
        <f t="shared" si="33"/>
        <v>0</v>
      </c>
      <c r="O135" s="37">
        <f t="shared" si="33"/>
        <v>0</v>
      </c>
      <c r="P135" s="37">
        <f t="shared" si="33"/>
        <v>0</v>
      </c>
      <c r="Q135" s="21">
        <v>78147.070000000022</v>
      </c>
      <c r="R135" s="21">
        <v>0</v>
      </c>
      <c r="S135" s="21">
        <v>0</v>
      </c>
      <c r="T135" s="21">
        <v>53826500</v>
      </c>
      <c r="U135" s="21">
        <v>910000</v>
      </c>
      <c r="V135" s="21">
        <v>0</v>
      </c>
      <c r="W135" s="21">
        <v>0</v>
      </c>
      <c r="X135" s="21">
        <v>87573000</v>
      </c>
      <c r="Y135" s="21">
        <v>840000</v>
      </c>
      <c r="Z135" s="21">
        <v>0</v>
      </c>
      <c r="AA135" s="21">
        <v>0</v>
      </c>
      <c r="AB135" s="21">
        <v>0</v>
      </c>
      <c r="AC135" s="21">
        <v>0</v>
      </c>
      <c r="AE135" s="22">
        <v>481106770.79242516</v>
      </c>
      <c r="AF135" s="22">
        <v>20257127.191260006</v>
      </c>
      <c r="AG135" s="23">
        <v>5064281.7978149988</v>
      </c>
      <c r="AH135" s="22"/>
      <c r="AI135" s="22">
        <v>481106770.79000002</v>
      </c>
      <c r="AJ135" s="22">
        <v>20257127.190000001</v>
      </c>
      <c r="AK135" s="22">
        <v>5064281.8</v>
      </c>
    </row>
    <row r="136" spans="1:37" ht="28" customHeight="1" x14ac:dyDescent="0.55000000000000004">
      <c r="A136" s="30">
        <v>1</v>
      </c>
      <c r="B136" s="51" t="s">
        <v>134</v>
      </c>
      <c r="C136" s="55">
        <v>154.9</v>
      </c>
      <c r="D136" s="54">
        <v>76713101.430000007</v>
      </c>
      <c r="E136" s="66">
        <v>0</v>
      </c>
      <c r="F136" s="67">
        <f t="shared" ref="F136:F156" si="34">ROUND(R136,2)</f>
        <v>0</v>
      </c>
      <c r="G136" s="55">
        <v>154.9</v>
      </c>
      <c r="H136" s="54">
        <v>76713101.430000007</v>
      </c>
      <c r="I136" s="66">
        <v>0</v>
      </c>
      <c r="J136" s="67">
        <f t="shared" ref="J136:J156" si="35">ROUND(V136,2)</f>
        <v>0</v>
      </c>
      <c r="K136" s="55">
        <v>0</v>
      </c>
      <c r="L136" s="68">
        <v>0</v>
      </c>
      <c r="M136" s="27">
        <v>0</v>
      </c>
      <c r="N136" s="31">
        <f t="shared" ref="N136:N144" si="36">ROUND(Z136,2)</f>
        <v>0</v>
      </c>
      <c r="O136" s="27">
        <v>0</v>
      </c>
      <c r="P136" s="31">
        <f t="shared" ref="P136:P144" si="37">ROUND(AB136,2)</f>
        <v>0</v>
      </c>
      <c r="Q136" s="28"/>
      <c r="R136" s="29">
        <v>0</v>
      </c>
      <c r="S136" s="29"/>
      <c r="T136" s="29">
        <v>10068500</v>
      </c>
      <c r="U136" s="29">
        <v>65000</v>
      </c>
      <c r="V136" s="29">
        <v>0</v>
      </c>
      <c r="W136" s="29"/>
      <c r="X136" s="29">
        <v>0</v>
      </c>
      <c r="Y136" s="29">
        <v>60000</v>
      </c>
      <c r="Z136" s="29">
        <v>0</v>
      </c>
      <c r="AA136" s="29"/>
      <c r="AB136" s="29"/>
      <c r="AC136" s="29"/>
      <c r="AE136" s="22">
        <v>11499732.08585</v>
      </c>
      <c r="AF136" s="22">
        <v>484199.24572000006</v>
      </c>
      <c r="AG136" s="23">
        <v>121049.81143000064</v>
      </c>
      <c r="AH136" s="22"/>
      <c r="AI136" s="22">
        <v>11499732.09</v>
      </c>
      <c r="AJ136" s="22">
        <v>484199.25</v>
      </c>
      <c r="AK136" s="22">
        <v>121049.81</v>
      </c>
    </row>
    <row r="137" spans="1:37" ht="28" customHeight="1" x14ac:dyDescent="0.55000000000000004">
      <c r="A137" s="24">
        <v>2</v>
      </c>
      <c r="B137" s="51" t="s">
        <v>135</v>
      </c>
      <c r="C137" s="55">
        <v>81</v>
      </c>
      <c r="D137" s="54">
        <v>6329912.6799999997</v>
      </c>
      <c r="E137" s="67">
        <v>0</v>
      </c>
      <c r="F137" s="67">
        <f t="shared" si="34"/>
        <v>0</v>
      </c>
      <c r="G137" s="55">
        <v>81</v>
      </c>
      <c r="H137" s="54">
        <v>6329912.6799999997</v>
      </c>
      <c r="I137" s="67">
        <v>0</v>
      </c>
      <c r="J137" s="67">
        <f t="shared" si="35"/>
        <v>0</v>
      </c>
      <c r="K137" s="55">
        <v>0</v>
      </c>
      <c r="L137" s="68">
        <v>0</v>
      </c>
      <c r="M137" s="31">
        <v>0</v>
      </c>
      <c r="N137" s="31">
        <f t="shared" si="36"/>
        <v>0</v>
      </c>
      <c r="O137" s="31">
        <v>0</v>
      </c>
      <c r="P137" s="31">
        <f t="shared" si="37"/>
        <v>0</v>
      </c>
      <c r="Q137" s="28"/>
      <c r="R137" s="29">
        <v>0</v>
      </c>
      <c r="S137" s="29"/>
      <c r="T137" s="29">
        <v>5265000</v>
      </c>
      <c r="U137" s="29">
        <v>65000</v>
      </c>
      <c r="V137" s="29">
        <v>0</v>
      </c>
      <c r="W137" s="29"/>
      <c r="X137" s="29">
        <v>0</v>
      </c>
      <c r="Y137" s="29">
        <v>60000</v>
      </c>
      <c r="Z137" s="29">
        <v>0</v>
      </c>
      <c r="AA137" s="29"/>
      <c r="AC137" s="29"/>
      <c r="AE137" s="22">
        <v>6013417.0365000004</v>
      </c>
      <c r="AF137" s="22">
        <v>253196.50680000003</v>
      </c>
      <c r="AG137" s="23">
        <v>63299.12670000043</v>
      </c>
      <c r="AH137" s="22"/>
      <c r="AI137" s="22">
        <v>6013417.04</v>
      </c>
      <c r="AJ137" s="22">
        <v>253196.51</v>
      </c>
      <c r="AK137" s="22">
        <v>63299.13</v>
      </c>
    </row>
    <row r="138" spans="1:37" ht="28" customHeight="1" x14ac:dyDescent="0.55000000000000004">
      <c r="A138" s="30">
        <v>3</v>
      </c>
      <c r="B138" s="51" t="s">
        <v>136</v>
      </c>
      <c r="C138" s="55">
        <v>713.3</v>
      </c>
      <c r="D138" s="54">
        <v>55742305.030000001</v>
      </c>
      <c r="E138" s="67">
        <v>0</v>
      </c>
      <c r="F138" s="67">
        <f t="shared" si="34"/>
        <v>0</v>
      </c>
      <c r="G138" s="55">
        <v>0</v>
      </c>
      <c r="H138" s="69">
        <v>0</v>
      </c>
      <c r="I138" s="67">
        <v>0</v>
      </c>
      <c r="J138" s="67">
        <f t="shared" si="35"/>
        <v>0</v>
      </c>
      <c r="K138" s="55">
        <v>713.3</v>
      </c>
      <c r="L138" s="54">
        <v>55742305.030000001</v>
      </c>
      <c r="M138" s="31">
        <v>0</v>
      </c>
      <c r="N138" s="31">
        <f t="shared" si="36"/>
        <v>0</v>
      </c>
      <c r="O138" s="31">
        <v>0</v>
      </c>
      <c r="P138" s="31">
        <f t="shared" si="37"/>
        <v>0</v>
      </c>
      <c r="Q138" s="28"/>
      <c r="R138" s="29">
        <v>0</v>
      </c>
      <c r="S138" s="29"/>
      <c r="T138" s="29">
        <v>0</v>
      </c>
      <c r="U138" s="29">
        <v>65000</v>
      </c>
      <c r="V138" s="29">
        <v>0</v>
      </c>
      <c r="W138" s="29"/>
      <c r="X138" s="29">
        <v>42798000</v>
      </c>
      <c r="Y138" s="29">
        <v>60000</v>
      </c>
      <c r="Z138" s="29">
        <v>0</v>
      </c>
      <c r="AA138" s="29"/>
      <c r="AC138" s="29"/>
      <c r="AE138" s="22">
        <v>52955189.779449999</v>
      </c>
      <c r="AF138" s="22">
        <v>2229692.2012400003</v>
      </c>
      <c r="AG138" s="23">
        <v>557423.05031000357</v>
      </c>
      <c r="AH138" s="22"/>
      <c r="AI138" s="22">
        <v>52955189.780000001</v>
      </c>
      <c r="AJ138" s="22">
        <v>2229692.2000000002</v>
      </c>
      <c r="AK138" s="22">
        <v>557423.05000000005</v>
      </c>
    </row>
    <row r="139" spans="1:37" ht="28" customHeight="1" x14ac:dyDescent="0.55000000000000004">
      <c r="A139" s="24">
        <v>4</v>
      </c>
      <c r="B139" s="51" t="s">
        <v>137</v>
      </c>
      <c r="C139" s="55">
        <v>155.19999999999999</v>
      </c>
      <c r="D139" s="54">
        <v>12128425.26</v>
      </c>
      <c r="E139" s="67">
        <v>0</v>
      </c>
      <c r="F139" s="67">
        <f t="shared" si="34"/>
        <v>0</v>
      </c>
      <c r="G139" s="55">
        <v>155.19999999999999</v>
      </c>
      <c r="H139" s="54">
        <v>12128425.26</v>
      </c>
      <c r="I139" s="67">
        <v>0</v>
      </c>
      <c r="J139" s="67">
        <f t="shared" si="35"/>
        <v>0</v>
      </c>
      <c r="K139" s="55">
        <v>0</v>
      </c>
      <c r="L139" s="70">
        <v>0</v>
      </c>
      <c r="M139" s="31">
        <v>0</v>
      </c>
      <c r="N139" s="31">
        <f t="shared" si="36"/>
        <v>0</v>
      </c>
      <c r="O139" s="31">
        <v>0</v>
      </c>
      <c r="P139" s="31">
        <f t="shared" si="37"/>
        <v>0</v>
      </c>
      <c r="Q139" s="28"/>
      <c r="R139" s="29">
        <v>0</v>
      </c>
      <c r="S139" s="29"/>
      <c r="T139" s="29">
        <v>10088000</v>
      </c>
      <c r="U139" s="29">
        <v>65000</v>
      </c>
      <c r="V139" s="29">
        <v>0</v>
      </c>
      <c r="W139" s="29"/>
      <c r="X139" s="29">
        <v>0</v>
      </c>
      <c r="Y139" s="29">
        <v>60000</v>
      </c>
      <c r="Z139" s="29">
        <v>0</v>
      </c>
      <c r="AA139" s="29"/>
      <c r="AC139" s="29"/>
      <c r="AE139" s="22">
        <v>11522004.000800001</v>
      </c>
      <c r="AF139" s="22">
        <v>485137.01056000002</v>
      </c>
      <c r="AG139" s="23">
        <v>121284.2526399999</v>
      </c>
      <c r="AH139" s="22"/>
      <c r="AI139" s="22">
        <v>11522004</v>
      </c>
      <c r="AJ139" s="22">
        <v>485137.01</v>
      </c>
      <c r="AK139" s="22">
        <v>121284.25</v>
      </c>
    </row>
    <row r="140" spans="1:37" ht="28" customHeight="1" x14ac:dyDescent="0.55000000000000004">
      <c r="A140" s="24">
        <v>5</v>
      </c>
      <c r="B140" s="51" t="s">
        <v>138</v>
      </c>
      <c r="C140" s="55">
        <v>155.9</v>
      </c>
      <c r="D140" s="54">
        <v>12183128.210000001</v>
      </c>
      <c r="E140" s="71">
        <v>0</v>
      </c>
      <c r="F140" s="71">
        <f>ROUND(R140,2)</f>
        <v>0</v>
      </c>
      <c r="G140" s="71">
        <v>94.7</v>
      </c>
      <c r="H140" s="72">
        <v>7400527.5199999996</v>
      </c>
      <c r="I140" s="71">
        <v>0</v>
      </c>
      <c r="J140" s="71">
        <f>ROUND(V140,2)</f>
        <v>0</v>
      </c>
      <c r="K140" s="71">
        <v>61.2</v>
      </c>
      <c r="L140" s="70">
        <v>4782600.6900000004</v>
      </c>
      <c r="M140" s="33">
        <v>0</v>
      </c>
      <c r="N140" s="33">
        <f>ROUND(Z140,2)</f>
        <v>0</v>
      </c>
      <c r="O140" s="33">
        <v>0</v>
      </c>
      <c r="P140" s="33">
        <f>ROUND(AB140,2)</f>
        <v>0</v>
      </c>
      <c r="Q140" s="28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C140" s="29"/>
      <c r="AE140" s="22"/>
      <c r="AF140" s="22"/>
      <c r="AG140" s="23"/>
      <c r="AH140" s="22"/>
      <c r="AI140" s="22"/>
      <c r="AJ140" s="22"/>
      <c r="AK140" s="22"/>
    </row>
    <row r="141" spans="1:37" ht="28" customHeight="1" x14ac:dyDescent="0.55000000000000004">
      <c r="A141" s="24">
        <v>6</v>
      </c>
      <c r="B141" s="51" t="s">
        <v>139</v>
      </c>
      <c r="C141" s="55">
        <f>187.1+0.3</f>
        <v>187.4</v>
      </c>
      <c r="D141" s="54">
        <v>14644760.92</v>
      </c>
      <c r="E141" s="67">
        <v>0</v>
      </c>
      <c r="F141" s="67">
        <f t="shared" si="34"/>
        <v>0</v>
      </c>
      <c r="G141" s="55">
        <v>62</v>
      </c>
      <c r="H141" s="69">
        <v>4845118.3499999996</v>
      </c>
      <c r="I141" s="67">
        <v>0</v>
      </c>
      <c r="J141" s="67">
        <f t="shared" si="35"/>
        <v>0</v>
      </c>
      <c r="K141" s="55">
        <v>125.4</v>
      </c>
      <c r="L141" s="70">
        <v>9799642.5800000001</v>
      </c>
      <c r="M141" s="31">
        <v>0</v>
      </c>
      <c r="N141" s="31">
        <f t="shared" si="36"/>
        <v>0</v>
      </c>
      <c r="O141" s="31">
        <v>0</v>
      </c>
      <c r="P141" s="31">
        <f t="shared" si="37"/>
        <v>0</v>
      </c>
      <c r="Q141" s="28"/>
      <c r="R141" s="29">
        <v>0</v>
      </c>
      <c r="S141" s="29"/>
      <c r="T141" s="29">
        <v>4030000</v>
      </c>
      <c r="U141" s="29">
        <v>65000</v>
      </c>
      <c r="V141" s="29">
        <v>0</v>
      </c>
      <c r="W141" s="29"/>
      <c r="X141" s="29">
        <v>7524000</v>
      </c>
      <c r="Y141" s="29">
        <v>60000</v>
      </c>
      <c r="Z141" s="29">
        <v>0</v>
      </c>
      <c r="AA141" s="29"/>
      <c r="AC141" s="29"/>
      <c r="AE141" s="22">
        <v>13912522.872100001</v>
      </c>
      <c r="AF141" s="22">
        <v>585790.43672000011</v>
      </c>
      <c r="AG141" s="23">
        <v>146447.60918000014</v>
      </c>
      <c r="AH141" s="22"/>
      <c r="AI141" s="22">
        <v>13912522.869999999</v>
      </c>
      <c r="AJ141" s="22">
        <v>585790.43999999994</v>
      </c>
      <c r="AK141" s="22">
        <v>146447.60999999999</v>
      </c>
    </row>
    <row r="142" spans="1:37" ht="28" customHeight="1" x14ac:dyDescent="0.55000000000000004">
      <c r="A142" s="30">
        <v>7</v>
      </c>
      <c r="B142" s="51" t="s">
        <v>140</v>
      </c>
      <c r="C142" s="55">
        <v>186.3</v>
      </c>
      <c r="D142" s="54">
        <v>14558799.140000001</v>
      </c>
      <c r="E142" s="67">
        <v>0</v>
      </c>
      <c r="F142" s="67">
        <f t="shared" si="34"/>
        <v>0</v>
      </c>
      <c r="G142" s="55">
        <v>0</v>
      </c>
      <c r="H142" s="69">
        <v>0</v>
      </c>
      <c r="I142" s="67">
        <v>0</v>
      </c>
      <c r="J142" s="67">
        <f t="shared" si="35"/>
        <v>0</v>
      </c>
      <c r="K142" s="55">
        <v>186.3</v>
      </c>
      <c r="L142" s="54">
        <v>14558799.141000003</v>
      </c>
      <c r="M142" s="31">
        <v>0</v>
      </c>
      <c r="N142" s="31">
        <f t="shared" si="36"/>
        <v>0</v>
      </c>
      <c r="O142" s="31">
        <v>0</v>
      </c>
      <c r="P142" s="31">
        <f t="shared" si="37"/>
        <v>0</v>
      </c>
      <c r="Q142" s="28"/>
      <c r="R142" s="29">
        <v>0</v>
      </c>
      <c r="S142" s="29"/>
      <c r="T142" s="29">
        <v>0</v>
      </c>
      <c r="U142" s="29">
        <v>65000</v>
      </c>
      <c r="V142" s="29">
        <v>0</v>
      </c>
      <c r="W142" s="29"/>
      <c r="X142" s="29">
        <v>11178000</v>
      </c>
      <c r="Y142" s="29">
        <v>60000</v>
      </c>
      <c r="Z142" s="29">
        <v>0</v>
      </c>
      <c r="AA142" s="29"/>
      <c r="AC142" s="29"/>
      <c r="AE142" s="22">
        <v>13830859.183950001</v>
      </c>
      <c r="AF142" s="22">
        <v>582351.96564000007</v>
      </c>
      <c r="AG142" s="23">
        <v>145587.99141000118</v>
      </c>
      <c r="AH142" s="22"/>
      <c r="AI142" s="22">
        <v>13830859.18</v>
      </c>
      <c r="AJ142" s="22">
        <v>582351.97</v>
      </c>
      <c r="AK142" s="22">
        <v>145587.99</v>
      </c>
    </row>
    <row r="143" spans="1:37" ht="28" customHeight="1" x14ac:dyDescent="0.55000000000000004">
      <c r="A143" s="24">
        <v>8</v>
      </c>
      <c r="B143" s="51" t="s">
        <v>141</v>
      </c>
      <c r="C143" s="55">
        <v>185.4</v>
      </c>
      <c r="D143" s="54">
        <v>14488466.779999999</v>
      </c>
      <c r="E143" s="67">
        <v>0</v>
      </c>
      <c r="F143" s="67">
        <f t="shared" si="34"/>
        <v>0</v>
      </c>
      <c r="G143" s="55">
        <v>0</v>
      </c>
      <c r="H143" s="69">
        <v>0</v>
      </c>
      <c r="I143" s="67">
        <v>0</v>
      </c>
      <c r="J143" s="67">
        <f t="shared" si="35"/>
        <v>0</v>
      </c>
      <c r="K143" s="55">
        <v>185.4</v>
      </c>
      <c r="L143" s="54">
        <v>14488466.778000001</v>
      </c>
      <c r="M143" s="31">
        <v>0</v>
      </c>
      <c r="N143" s="31">
        <f t="shared" si="36"/>
        <v>0</v>
      </c>
      <c r="O143" s="31">
        <v>0</v>
      </c>
      <c r="P143" s="31">
        <f t="shared" si="37"/>
        <v>0</v>
      </c>
      <c r="Q143" s="28"/>
      <c r="R143" s="29">
        <v>0</v>
      </c>
      <c r="S143" s="29"/>
      <c r="T143" s="29">
        <v>0</v>
      </c>
      <c r="U143" s="29">
        <v>65000</v>
      </c>
      <c r="V143" s="29">
        <v>0</v>
      </c>
      <c r="W143" s="29"/>
      <c r="X143" s="29">
        <v>11124000</v>
      </c>
      <c r="Y143" s="29">
        <v>60000</v>
      </c>
      <c r="Z143" s="29">
        <v>0</v>
      </c>
      <c r="AA143" s="29"/>
      <c r="AC143" s="29"/>
      <c r="AE143" s="22">
        <v>13764043.439100001</v>
      </c>
      <c r="AF143" s="22">
        <v>579538.67112000007</v>
      </c>
      <c r="AG143" s="23">
        <v>144884.66777999979</v>
      </c>
      <c r="AH143" s="22"/>
      <c r="AI143" s="22">
        <v>13764043.439999999</v>
      </c>
      <c r="AJ143" s="22">
        <v>579538.67000000004</v>
      </c>
      <c r="AK143" s="22">
        <v>144884.67000000001</v>
      </c>
    </row>
    <row r="144" spans="1:37" ht="28" customHeight="1" x14ac:dyDescent="0.55000000000000004">
      <c r="A144" s="30">
        <v>9</v>
      </c>
      <c r="B144" s="51" t="s">
        <v>142</v>
      </c>
      <c r="C144" s="55">
        <v>187.35</v>
      </c>
      <c r="D144" s="54">
        <v>14640853.57</v>
      </c>
      <c r="E144" s="67">
        <v>0</v>
      </c>
      <c r="F144" s="67">
        <f t="shared" si="34"/>
        <v>0</v>
      </c>
      <c r="G144" s="55">
        <v>0</v>
      </c>
      <c r="H144" s="69">
        <v>0</v>
      </c>
      <c r="I144" s="67">
        <v>0</v>
      </c>
      <c r="J144" s="67">
        <f t="shared" si="35"/>
        <v>0</v>
      </c>
      <c r="K144" s="55">
        <v>187.35</v>
      </c>
      <c r="L144" s="54">
        <v>14640853.57</v>
      </c>
      <c r="M144" s="31">
        <v>0</v>
      </c>
      <c r="N144" s="31">
        <f t="shared" si="36"/>
        <v>0</v>
      </c>
      <c r="O144" s="31">
        <v>0</v>
      </c>
      <c r="P144" s="31">
        <f t="shared" si="37"/>
        <v>0</v>
      </c>
      <c r="Q144" s="28"/>
      <c r="R144" s="29">
        <v>0</v>
      </c>
      <c r="S144" s="29"/>
      <c r="T144" s="29">
        <v>0</v>
      </c>
      <c r="U144" s="29">
        <v>65000</v>
      </c>
      <c r="V144" s="29">
        <v>0</v>
      </c>
      <c r="W144" s="29"/>
      <c r="X144" s="29">
        <v>11241000</v>
      </c>
      <c r="Y144" s="29">
        <v>60000</v>
      </c>
      <c r="Z144" s="29">
        <v>0</v>
      </c>
      <c r="AA144" s="29"/>
      <c r="AC144" s="29"/>
      <c r="AE144" s="22">
        <v>13908810.886274999</v>
      </c>
      <c r="AF144" s="22">
        <v>585634.14257999999</v>
      </c>
      <c r="AG144" s="23">
        <v>146408.53564500134</v>
      </c>
      <c r="AH144" s="22"/>
      <c r="AI144" s="22">
        <v>13908810.890000001</v>
      </c>
      <c r="AJ144" s="22">
        <v>585634.14</v>
      </c>
      <c r="AK144" s="22">
        <v>146408.54</v>
      </c>
    </row>
    <row r="145" spans="1:37" ht="28" customHeight="1" x14ac:dyDescent="0.55000000000000004">
      <c r="A145" s="24">
        <v>10</v>
      </c>
      <c r="B145" s="51" t="s">
        <v>143</v>
      </c>
      <c r="C145" s="55">
        <v>187</v>
      </c>
      <c r="D145" s="54">
        <v>14613502.090000002</v>
      </c>
      <c r="E145" s="67">
        <v>0</v>
      </c>
      <c r="F145" s="67">
        <f t="shared" si="34"/>
        <v>0</v>
      </c>
      <c r="G145" s="55">
        <v>31.3</v>
      </c>
      <c r="H145" s="69">
        <v>2446003.29</v>
      </c>
      <c r="I145" s="67">
        <v>0</v>
      </c>
      <c r="J145" s="67">
        <f t="shared" si="35"/>
        <v>0</v>
      </c>
      <c r="K145" s="55">
        <v>155.69999999999999</v>
      </c>
      <c r="L145" s="70">
        <v>12167498.800000001</v>
      </c>
      <c r="M145" s="31">
        <v>0</v>
      </c>
      <c r="N145" s="31">
        <v>0</v>
      </c>
      <c r="O145" s="31">
        <v>0</v>
      </c>
      <c r="P145" s="31">
        <v>0</v>
      </c>
      <c r="Q145" s="28"/>
      <c r="R145" s="29">
        <v>0</v>
      </c>
      <c r="S145" s="29"/>
      <c r="T145" s="29"/>
      <c r="U145" s="29"/>
      <c r="V145" s="29">
        <v>0</v>
      </c>
      <c r="W145" s="29"/>
      <c r="X145" s="29"/>
      <c r="Y145" s="29"/>
      <c r="Z145" s="29"/>
      <c r="AA145" s="29"/>
      <c r="AC145" s="29"/>
      <c r="AE145" s="22"/>
      <c r="AF145" s="22"/>
      <c r="AG145" s="23"/>
      <c r="AH145" s="22"/>
      <c r="AI145" s="22"/>
      <c r="AJ145" s="22"/>
      <c r="AK145" s="22"/>
    </row>
    <row r="146" spans="1:37" ht="28" customHeight="1" x14ac:dyDescent="0.55000000000000004">
      <c r="A146" s="24">
        <v>11</v>
      </c>
      <c r="B146" s="51" t="s">
        <v>144</v>
      </c>
      <c r="C146" s="55">
        <v>61.8</v>
      </c>
      <c r="D146" s="54">
        <v>4829488.93</v>
      </c>
      <c r="E146" s="67">
        <v>0</v>
      </c>
      <c r="F146" s="67">
        <f t="shared" si="34"/>
        <v>0</v>
      </c>
      <c r="G146" s="55">
        <v>0</v>
      </c>
      <c r="H146" s="69">
        <v>0</v>
      </c>
      <c r="I146" s="67">
        <v>0</v>
      </c>
      <c r="J146" s="67">
        <f t="shared" si="35"/>
        <v>0</v>
      </c>
      <c r="K146" s="55">
        <v>61.8</v>
      </c>
      <c r="L146" s="54">
        <v>4829488.926</v>
      </c>
      <c r="M146" s="31">
        <v>0</v>
      </c>
      <c r="N146" s="31">
        <v>0</v>
      </c>
      <c r="O146" s="31">
        <v>0</v>
      </c>
      <c r="P146" s="31">
        <v>0</v>
      </c>
      <c r="Q146" s="28"/>
      <c r="R146" s="29">
        <v>0</v>
      </c>
      <c r="S146" s="29"/>
      <c r="T146" s="29">
        <v>0</v>
      </c>
      <c r="U146" s="29">
        <v>65000</v>
      </c>
      <c r="V146" s="29">
        <v>0</v>
      </c>
      <c r="W146" s="29"/>
      <c r="X146" s="29">
        <v>3708000</v>
      </c>
      <c r="Y146" s="29">
        <v>60000</v>
      </c>
      <c r="Z146" s="29">
        <v>0</v>
      </c>
      <c r="AA146" s="29"/>
      <c r="AC146" s="29"/>
      <c r="AE146" s="22">
        <v>4588014.4797</v>
      </c>
      <c r="AF146" s="22">
        <v>193179.55704000001</v>
      </c>
      <c r="AG146" s="23">
        <v>48294.889259999938</v>
      </c>
      <c r="AH146" s="22"/>
      <c r="AI146" s="22">
        <v>4588014.4800000004</v>
      </c>
      <c r="AJ146" s="22">
        <v>193179.56</v>
      </c>
      <c r="AK146" s="22">
        <v>48294.89</v>
      </c>
    </row>
    <row r="147" spans="1:37" ht="28" customHeight="1" x14ac:dyDescent="0.55000000000000004">
      <c r="A147" s="24">
        <v>12</v>
      </c>
      <c r="B147" s="51" t="s">
        <v>145</v>
      </c>
      <c r="C147" s="55">
        <v>658.2</v>
      </c>
      <c r="D147" s="54">
        <v>51436401.469999999</v>
      </c>
      <c r="E147" s="67">
        <v>0</v>
      </c>
      <c r="F147" s="67">
        <f t="shared" si="34"/>
        <v>0</v>
      </c>
      <c r="G147" s="55">
        <v>188.4</v>
      </c>
      <c r="H147" s="69">
        <v>14722907.99</v>
      </c>
      <c r="I147" s="67">
        <v>0</v>
      </c>
      <c r="J147" s="67">
        <f t="shared" si="35"/>
        <v>0</v>
      </c>
      <c r="K147" s="55">
        <v>469.8</v>
      </c>
      <c r="L147" s="70">
        <v>36713493.479999997</v>
      </c>
      <c r="M147" s="31">
        <v>0</v>
      </c>
      <c r="N147" s="31">
        <v>0</v>
      </c>
      <c r="O147" s="31">
        <v>0</v>
      </c>
      <c r="P147" s="31">
        <v>0</v>
      </c>
      <c r="Q147" s="28"/>
      <c r="R147" s="29">
        <v>0</v>
      </c>
      <c r="S147" s="29"/>
      <c r="T147" s="29"/>
      <c r="U147" s="29"/>
      <c r="V147" s="29">
        <v>0</v>
      </c>
      <c r="W147" s="29"/>
      <c r="X147" s="29"/>
      <c r="Y147" s="29"/>
      <c r="Z147" s="29"/>
      <c r="AA147" s="29"/>
      <c r="AC147" s="29"/>
      <c r="AE147" s="22"/>
      <c r="AF147" s="22"/>
      <c r="AG147" s="23"/>
      <c r="AH147" s="22"/>
      <c r="AI147" s="22"/>
      <c r="AJ147" s="22"/>
      <c r="AK147" s="22"/>
    </row>
    <row r="148" spans="1:37" ht="28" customHeight="1" x14ac:dyDescent="0.55000000000000004">
      <c r="A148" s="24">
        <v>13</v>
      </c>
      <c r="B148" s="51" t="s">
        <v>146</v>
      </c>
      <c r="C148" s="73">
        <v>45</v>
      </c>
      <c r="D148" s="54">
        <v>3516618.1500000004</v>
      </c>
      <c r="E148" s="67">
        <v>0</v>
      </c>
      <c r="F148" s="67">
        <f t="shared" si="34"/>
        <v>0</v>
      </c>
      <c r="G148" s="55">
        <v>45</v>
      </c>
      <c r="H148" s="54">
        <v>3516618.1500000004</v>
      </c>
      <c r="I148" s="67">
        <v>0</v>
      </c>
      <c r="J148" s="67">
        <v>0</v>
      </c>
      <c r="K148" s="55">
        <v>0</v>
      </c>
      <c r="L148" s="68">
        <v>0</v>
      </c>
      <c r="M148" s="31">
        <v>0</v>
      </c>
      <c r="N148" s="31">
        <v>0</v>
      </c>
      <c r="O148" s="31">
        <v>0</v>
      </c>
      <c r="P148" s="31">
        <v>0</v>
      </c>
      <c r="Q148" s="28"/>
      <c r="R148" s="29">
        <v>0</v>
      </c>
      <c r="S148" s="29"/>
      <c r="T148" s="29"/>
      <c r="U148" s="29"/>
      <c r="V148" s="29"/>
      <c r="W148" s="29"/>
      <c r="X148" s="29"/>
      <c r="Y148" s="29"/>
      <c r="Z148" s="29"/>
      <c r="AA148" s="29"/>
      <c r="AC148" s="29"/>
      <c r="AE148" s="22"/>
      <c r="AF148" s="22"/>
      <c r="AG148" s="23"/>
      <c r="AH148" s="22"/>
      <c r="AI148" s="22"/>
      <c r="AJ148" s="22"/>
      <c r="AK148" s="22"/>
    </row>
    <row r="149" spans="1:37" ht="28" customHeight="1" x14ac:dyDescent="0.55000000000000004">
      <c r="A149" s="24">
        <v>14</v>
      </c>
      <c r="B149" s="51" t="s">
        <v>147</v>
      </c>
      <c r="C149" s="73">
        <v>21</v>
      </c>
      <c r="D149" s="54">
        <v>1641088.4700000002</v>
      </c>
      <c r="E149" s="67">
        <v>0</v>
      </c>
      <c r="F149" s="67">
        <f t="shared" si="34"/>
        <v>0</v>
      </c>
      <c r="G149" s="55">
        <v>21</v>
      </c>
      <c r="H149" s="54">
        <v>1641088.4700000002</v>
      </c>
      <c r="I149" s="67">
        <v>0</v>
      </c>
      <c r="J149" s="67">
        <v>0</v>
      </c>
      <c r="K149" s="55">
        <v>0</v>
      </c>
      <c r="L149" s="68">
        <v>0</v>
      </c>
      <c r="M149" s="31">
        <v>0</v>
      </c>
      <c r="N149" s="31">
        <v>0</v>
      </c>
      <c r="O149" s="31">
        <v>0</v>
      </c>
      <c r="P149" s="31">
        <v>0</v>
      </c>
      <c r="Q149" s="28"/>
      <c r="R149" s="29">
        <v>0</v>
      </c>
      <c r="S149" s="29"/>
      <c r="T149" s="29"/>
      <c r="U149" s="29"/>
      <c r="V149" s="29"/>
      <c r="W149" s="29"/>
      <c r="X149" s="29"/>
      <c r="Y149" s="29"/>
      <c r="Z149" s="29"/>
      <c r="AA149" s="29"/>
      <c r="AC149" s="29"/>
      <c r="AE149" s="22"/>
      <c r="AF149" s="22"/>
      <c r="AG149" s="23"/>
      <c r="AH149" s="22"/>
      <c r="AI149" s="22"/>
      <c r="AJ149" s="22"/>
      <c r="AK149" s="22"/>
    </row>
    <row r="150" spans="1:37" ht="28" customHeight="1" x14ac:dyDescent="0.55000000000000004">
      <c r="A150" s="24">
        <v>15</v>
      </c>
      <c r="B150" s="51" t="s">
        <v>148</v>
      </c>
      <c r="C150" s="73">
        <v>21</v>
      </c>
      <c r="D150" s="54">
        <v>1641088.4700000002</v>
      </c>
      <c r="E150" s="67">
        <v>0</v>
      </c>
      <c r="F150" s="67">
        <f t="shared" si="34"/>
        <v>0</v>
      </c>
      <c r="G150" s="55">
        <v>21</v>
      </c>
      <c r="H150" s="54">
        <v>1641088.4700000002</v>
      </c>
      <c r="I150" s="67">
        <v>0</v>
      </c>
      <c r="J150" s="67">
        <v>0</v>
      </c>
      <c r="K150" s="55">
        <v>0</v>
      </c>
      <c r="L150" s="68">
        <v>0</v>
      </c>
      <c r="M150" s="31">
        <v>0</v>
      </c>
      <c r="N150" s="31">
        <v>0</v>
      </c>
      <c r="O150" s="31">
        <v>0</v>
      </c>
      <c r="P150" s="31">
        <v>0</v>
      </c>
      <c r="Q150" s="28"/>
      <c r="R150" s="29">
        <v>0</v>
      </c>
      <c r="S150" s="29"/>
      <c r="T150" s="29"/>
      <c r="U150" s="29"/>
      <c r="V150" s="29"/>
      <c r="W150" s="29"/>
      <c r="X150" s="29"/>
      <c r="Y150" s="29"/>
      <c r="Z150" s="29"/>
      <c r="AA150" s="29"/>
      <c r="AC150" s="29"/>
      <c r="AE150" s="22"/>
      <c r="AF150" s="22"/>
      <c r="AG150" s="23"/>
      <c r="AH150" s="22"/>
      <c r="AI150" s="22"/>
      <c r="AJ150" s="22"/>
      <c r="AK150" s="22"/>
    </row>
    <row r="151" spans="1:37" ht="28" customHeight="1" x14ac:dyDescent="0.55000000000000004">
      <c r="A151" s="24">
        <v>16</v>
      </c>
      <c r="B151" s="51" t="s">
        <v>149</v>
      </c>
      <c r="C151" s="73">
        <v>189</v>
      </c>
      <c r="D151" s="54">
        <v>14769796.23</v>
      </c>
      <c r="E151" s="67">
        <v>0</v>
      </c>
      <c r="F151" s="67">
        <f t="shared" si="34"/>
        <v>0</v>
      </c>
      <c r="G151" s="55">
        <v>189</v>
      </c>
      <c r="H151" s="54">
        <v>14769796.23</v>
      </c>
      <c r="I151" s="67">
        <v>0</v>
      </c>
      <c r="J151" s="67">
        <v>0</v>
      </c>
      <c r="K151" s="55">
        <v>0</v>
      </c>
      <c r="L151" s="68">
        <v>0</v>
      </c>
      <c r="M151" s="31">
        <v>0</v>
      </c>
      <c r="N151" s="31">
        <v>0</v>
      </c>
      <c r="O151" s="31">
        <v>0</v>
      </c>
      <c r="P151" s="31">
        <v>0</v>
      </c>
      <c r="Q151" s="28"/>
      <c r="R151" s="29">
        <v>0</v>
      </c>
      <c r="S151" s="29"/>
      <c r="T151" s="29"/>
      <c r="U151" s="29"/>
      <c r="V151" s="29"/>
      <c r="W151" s="29"/>
      <c r="X151" s="29"/>
      <c r="Y151" s="29"/>
      <c r="Z151" s="29"/>
      <c r="AA151" s="29"/>
      <c r="AC151" s="29"/>
      <c r="AE151" s="22"/>
      <c r="AF151" s="22"/>
      <c r="AG151" s="23"/>
      <c r="AH151" s="22"/>
      <c r="AI151" s="22"/>
      <c r="AJ151" s="22"/>
      <c r="AK151" s="22"/>
    </row>
    <row r="152" spans="1:37" ht="28" customHeight="1" x14ac:dyDescent="0.55000000000000004">
      <c r="A152" s="30">
        <v>17</v>
      </c>
      <c r="B152" s="51" t="s">
        <v>150</v>
      </c>
      <c r="C152" s="73">
        <v>45</v>
      </c>
      <c r="D152" s="54">
        <v>3516618.1500000004</v>
      </c>
      <c r="E152" s="67">
        <v>0</v>
      </c>
      <c r="F152" s="67">
        <f t="shared" si="34"/>
        <v>0</v>
      </c>
      <c r="G152" s="55">
        <v>45</v>
      </c>
      <c r="H152" s="54">
        <v>3516618.1500000004</v>
      </c>
      <c r="I152" s="67">
        <v>0</v>
      </c>
      <c r="J152" s="67">
        <f t="shared" si="35"/>
        <v>0</v>
      </c>
      <c r="K152" s="55">
        <v>0</v>
      </c>
      <c r="L152" s="68">
        <v>0</v>
      </c>
      <c r="M152" s="31">
        <v>0</v>
      </c>
      <c r="N152" s="31">
        <v>0</v>
      </c>
      <c r="O152" s="31">
        <v>0</v>
      </c>
      <c r="P152" s="31">
        <v>0</v>
      </c>
      <c r="Q152" s="28"/>
      <c r="R152" s="29">
        <v>0</v>
      </c>
      <c r="S152" s="29"/>
      <c r="T152" s="29">
        <v>2925000</v>
      </c>
      <c r="U152" s="29">
        <v>65000</v>
      </c>
      <c r="V152" s="29">
        <v>0</v>
      </c>
      <c r="W152" s="29"/>
      <c r="X152" s="29">
        <v>0</v>
      </c>
      <c r="Y152" s="29">
        <v>60000</v>
      </c>
      <c r="Z152" s="29">
        <v>0</v>
      </c>
      <c r="AA152" s="29"/>
      <c r="AC152" s="29"/>
      <c r="AE152" s="22">
        <v>3340787.2425000002</v>
      </c>
      <c r="AF152" s="22">
        <v>140664.72600000002</v>
      </c>
      <c r="AG152" s="23">
        <v>35166.181500000181</v>
      </c>
      <c r="AH152" s="22"/>
      <c r="AI152" s="22">
        <v>3340787.24</v>
      </c>
      <c r="AJ152" s="22">
        <v>140664.73000000001</v>
      </c>
      <c r="AK152" s="22">
        <v>35166.18</v>
      </c>
    </row>
    <row r="153" spans="1:37" ht="28" customHeight="1" x14ac:dyDescent="0.55000000000000004">
      <c r="A153" s="24">
        <v>18</v>
      </c>
      <c r="B153" s="51" t="s">
        <v>151</v>
      </c>
      <c r="C153" s="73">
        <v>90</v>
      </c>
      <c r="D153" s="54">
        <v>7033236.3000000007</v>
      </c>
      <c r="E153" s="67">
        <v>0</v>
      </c>
      <c r="F153" s="67">
        <f t="shared" si="34"/>
        <v>0</v>
      </c>
      <c r="G153" s="55">
        <v>90</v>
      </c>
      <c r="H153" s="54">
        <v>7033236.3000000007</v>
      </c>
      <c r="I153" s="67">
        <v>0</v>
      </c>
      <c r="J153" s="67">
        <f t="shared" si="35"/>
        <v>0</v>
      </c>
      <c r="K153" s="55">
        <v>0</v>
      </c>
      <c r="L153" s="68">
        <v>0</v>
      </c>
      <c r="M153" s="31">
        <v>0</v>
      </c>
      <c r="N153" s="31">
        <v>0</v>
      </c>
      <c r="O153" s="31">
        <v>0</v>
      </c>
      <c r="P153" s="31">
        <v>0</v>
      </c>
      <c r="Q153" s="28"/>
      <c r="R153" s="29">
        <v>0</v>
      </c>
      <c r="T153" s="29">
        <v>5850000</v>
      </c>
      <c r="U153" s="29">
        <v>65000</v>
      </c>
      <c r="V153" s="29">
        <v>0</v>
      </c>
      <c r="W153" s="29"/>
      <c r="X153" s="29">
        <v>0</v>
      </c>
      <c r="Y153" s="29">
        <v>60000</v>
      </c>
      <c r="Z153" s="29">
        <v>0</v>
      </c>
      <c r="AA153" s="29"/>
      <c r="AC153" s="29"/>
      <c r="AE153" s="22">
        <v>6681574.4850000003</v>
      </c>
      <c r="AF153" s="22">
        <v>281329.45200000005</v>
      </c>
      <c r="AG153" s="23">
        <v>70332.363000000361</v>
      </c>
      <c r="AH153" s="22"/>
      <c r="AI153" s="22">
        <v>6681574.4900000002</v>
      </c>
      <c r="AJ153" s="22">
        <v>281329.45</v>
      </c>
      <c r="AK153" s="22">
        <v>70332.36</v>
      </c>
    </row>
    <row r="154" spans="1:37" ht="28" customHeight="1" x14ac:dyDescent="0.55000000000000004">
      <c r="A154" s="30">
        <v>19</v>
      </c>
      <c r="B154" s="51" t="s">
        <v>152</v>
      </c>
      <c r="C154" s="73">
        <v>120</v>
      </c>
      <c r="D154" s="54">
        <v>9377648.4000000004</v>
      </c>
      <c r="E154" s="67">
        <v>0</v>
      </c>
      <c r="F154" s="67">
        <f t="shared" si="34"/>
        <v>0</v>
      </c>
      <c r="G154" s="55">
        <v>120</v>
      </c>
      <c r="H154" s="54">
        <v>9377648.4000000004</v>
      </c>
      <c r="I154" s="67">
        <v>0</v>
      </c>
      <c r="J154" s="67">
        <f t="shared" si="35"/>
        <v>0</v>
      </c>
      <c r="K154" s="55">
        <v>0</v>
      </c>
      <c r="L154" s="68">
        <v>0</v>
      </c>
      <c r="M154" s="31">
        <v>0</v>
      </c>
      <c r="N154" s="31">
        <v>0</v>
      </c>
      <c r="O154" s="31">
        <v>0</v>
      </c>
      <c r="P154" s="31">
        <v>0</v>
      </c>
      <c r="Q154" s="28"/>
      <c r="R154" s="29">
        <v>0</v>
      </c>
      <c r="T154" s="29">
        <v>7800000</v>
      </c>
      <c r="U154" s="29">
        <v>65000</v>
      </c>
      <c r="V154" s="29">
        <v>0</v>
      </c>
      <c r="W154" s="29"/>
      <c r="X154" s="29">
        <v>0</v>
      </c>
      <c r="Y154" s="29">
        <v>60000</v>
      </c>
      <c r="Z154" s="29">
        <v>0</v>
      </c>
      <c r="AA154" s="29"/>
      <c r="AC154" s="29"/>
      <c r="AE154" s="22">
        <v>8908765.9800000004</v>
      </c>
      <c r="AF154" s="22">
        <v>375105.93600000005</v>
      </c>
      <c r="AG154" s="23">
        <v>93776.48399999988</v>
      </c>
      <c r="AH154" s="22"/>
      <c r="AI154" s="22">
        <v>8908765.9800000004</v>
      </c>
      <c r="AJ154" s="22">
        <v>375105.94</v>
      </c>
      <c r="AK154" s="22">
        <v>93776.48</v>
      </c>
    </row>
    <row r="155" spans="1:37" ht="28" customHeight="1" x14ac:dyDescent="0.55000000000000004">
      <c r="A155" s="24">
        <v>20</v>
      </c>
      <c r="B155" s="51" t="s">
        <v>153</v>
      </c>
      <c r="C155" s="73">
        <v>60</v>
      </c>
      <c r="D155" s="54">
        <v>4688824.2</v>
      </c>
      <c r="E155" s="67">
        <v>0</v>
      </c>
      <c r="F155" s="67">
        <f t="shared" si="34"/>
        <v>0</v>
      </c>
      <c r="G155" s="55">
        <v>60</v>
      </c>
      <c r="H155" s="54">
        <v>4688824.2</v>
      </c>
      <c r="I155" s="67">
        <v>0</v>
      </c>
      <c r="J155" s="67">
        <f t="shared" si="35"/>
        <v>0</v>
      </c>
      <c r="K155" s="55">
        <v>0</v>
      </c>
      <c r="L155" s="68">
        <v>0</v>
      </c>
      <c r="M155" s="31">
        <v>0</v>
      </c>
      <c r="N155" s="31">
        <v>0</v>
      </c>
      <c r="O155" s="31">
        <v>0</v>
      </c>
      <c r="P155" s="31">
        <v>0</v>
      </c>
      <c r="Q155" s="28"/>
      <c r="R155" s="29">
        <v>0</v>
      </c>
      <c r="T155" s="29">
        <v>3900000</v>
      </c>
      <c r="U155" s="29">
        <v>65000</v>
      </c>
      <c r="V155" s="29">
        <v>0</v>
      </c>
      <c r="W155" s="29"/>
      <c r="X155" s="29">
        <v>0</v>
      </c>
      <c r="Y155" s="29">
        <v>60000</v>
      </c>
      <c r="Z155" s="29">
        <v>0</v>
      </c>
      <c r="AA155" s="29"/>
      <c r="AC155" s="29"/>
      <c r="AE155" s="22">
        <v>4454382.99</v>
      </c>
      <c r="AF155" s="22">
        <v>187552.96800000002</v>
      </c>
      <c r="AG155" s="23">
        <v>46888.24199999994</v>
      </c>
      <c r="AH155" s="22"/>
      <c r="AI155" s="22">
        <v>4454382.99</v>
      </c>
      <c r="AJ155" s="22">
        <v>187552.97</v>
      </c>
      <c r="AK155" s="22">
        <v>46888.24</v>
      </c>
    </row>
    <row r="156" spans="1:37" ht="28" customHeight="1" x14ac:dyDescent="0.55000000000000004">
      <c r="A156" s="24">
        <v>21</v>
      </c>
      <c r="B156" s="51" t="s">
        <v>154</v>
      </c>
      <c r="C156" s="73">
        <v>60</v>
      </c>
      <c r="D156" s="54">
        <v>4688824.2</v>
      </c>
      <c r="E156" s="67">
        <v>0</v>
      </c>
      <c r="F156" s="67">
        <f t="shared" si="34"/>
        <v>0</v>
      </c>
      <c r="G156" s="55">
        <v>60</v>
      </c>
      <c r="H156" s="54">
        <v>4688824.2</v>
      </c>
      <c r="I156" s="67">
        <v>0</v>
      </c>
      <c r="J156" s="67">
        <f t="shared" si="35"/>
        <v>0</v>
      </c>
      <c r="K156" s="55">
        <v>0</v>
      </c>
      <c r="L156" s="68">
        <v>0</v>
      </c>
      <c r="M156" s="31">
        <v>0</v>
      </c>
      <c r="N156" s="31">
        <v>0</v>
      </c>
      <c r="O156" s="31">
        <v>0</v>
      </c>
      <c r="P156" s="31">
        <v>0</v>
      </c>
      <c r="Q156" s="28"/>
      <c r="R156" s="29">
        <v>0</v>
      </c>
      <c r="T156" s="29">
        <v>3900000</v>
      </c>
      <c r="U156" s="29">
        <v>65000</v>
      </c>
      <c r="V156" s="29">
        <v>0</v>
      </c>
      <c r="W156" s="29"/>
      <c r="X156" s="29">
        <v>0</v>
      </c>
      <c r="Y156" s="29">
        <v>60000</v>
      </c>
      <c r="Z156" s="29">
        <v>0</v>
      </c>
      <c r="AA156" s="29"/>
      <c r="AC156" s="29"/>
      <c r="AE156" s="22">
        <v>4454382.99</v>
      </c>
      <c r="AF156" s="22">
        <v>187552.96800000002</v>
      </c>
      <c r="AG156" s="23">
        <v>46888.24199999994</v>
      </c>
      <c r="AH156" s="22"/>
      <c r="AI156" s="22">
        <v>4454382.99</v>
      </c>
      <c r="AJ156" s="22">
        <v>187552.97</v>
      </c>
      <c r="AK156" s="22">
        <v>46888.24</v>
      </c>
    </row>
    <row r="157" spans="1:37" ht="28" customHeight="1" x14ac:dyDescent="0.55000000000000004">
      <c r="A157" s="24">
        <v>22</v>
      </c>
      <c r="B157" s="51" t="s">
        <v>155</v>
      </c>
      <c r="C157" s="73">
        <v>72</v>
      </c>
      <c r="D157" s="54">
        <v>5626589.040000001</v>
      </c>
      <c r="E157" s="71">
        <v>0</v>
      </c>
      <c r="F157" s="71">
        <f>ROUND(R157,2)</f>
        <v>0</v>
      </c>
      <c r="G157" s="55">
        <v>72</v>
      </c>
      <c r="H157" s="54">
        <v>5626589.040000001</v>
      </c>
      <c r="I157" s="71">
        <v>0</v>
      </c>
      <c r="J157" s="71">
        <f>ROUND(V157,2)</f>
        <v>0</v>
      </c>
      <c r="K157" s="55">
        <v>0</v>
      </c>
      <c r="L157" s="68">
        <v>0</v>
      </c>
      <c r="M157" s="31">
        <v>0</v>
      </c>
      <c r="N157" s="31">
        <v>0</v>
      </c>
      <c r="O157" s="31">
        <v>0</v>
      </c>
      <c r="P157" s="31">
        <v>0</v>
      </c>
      <c r="Q157" s="34"/>
      <c r="R157" s="29"/>
      <c r="S157" s="35"/>
      <c r="T157" s="29"/>
      <c r="U157" s="29"/>
      <c r="V157" s="29"/>
      <c r="W157" s="29"/>
      <c r="X157" s="29"/>
      <c r="Y157" s="29"/>
      <c r="Z157" s="29"/>
      <c r="AA157" s="29"/>
      <c r="AB157" s="35"/>
      <c r="AC157" s="29"/>
      <c r="AE157" s="22"/>
      <c r="AF157" s="22"/>
      <c r="AG157" s="23"/>
      <c r="AH157" s="22"/>
      <c r="AI157" s="22"/>
      <c r="AJ157" s="22"/>
      <c r="AK157" s="22"/>
    </row>
    <row r="158" spans="1:37" ht="28" customHeight="1" x14ac:dyDescent="0.55000000000000004">
      <c r="A158" s="24">
        <v>23</v>
      </c>
      <c r="B158" s="51" t="s">
        <v>156</v>
      </c>
      <c r="C158" s="73">
        <v>45</v>
      </c>
      <c r="D158" s="54">
        <v>3516618.1500000004</v>
      </c>
      <c r="E158" s="71">
        <v>0</v>
      </c>
      <c r="F158" s="71">
        <v>0</v>
      </c>
      <c r="G158" s="55">
        <v>45</v>
      </c>
      <c r="H158" s="54">
        <v>3516618.1500000004</v>
      </c>
      <c r="I158" s="71">
        <v>0</v>
      </c>
      <c r="J158" s="71">
        <v>0</v>
      </c>
      <c r="K158" s="55">
        <v>0</v>
      </c>
      <c r="L158" s="68">
        <v>0</v>
      </c>
      <c r="M158" s="31">
        <v>0</v>
      </c>
      <c r="N158" s="31">
        <v>0</v>
      </c>
      <c r="O158" s="31">
        <v>0</v>
      </c>
      <c r="P158" s="31">
        <v>0</v>
      </c>
      <c r="Q158" s="34"/>
      <c r="R158" s="29"/>
      <c r="S158" s="35"/>
      <c r="T158" s="29"/>
      <c r="U158" s="29"/>
      <c r="V158" s="29"/>
      <c r="W158" s="29"/>
      <c r="X158" s="29"/>
      <c r="Y158" s="29"/>
      <c r="Z158" s="29"/>
      <c r="AA158" s="29"/>
      <c r="AB158" s="35"/>
      <c r="AC158" s="29"/>
      <c r="AE158" s="22"/>
      <c r="AF158" s="22"/>
      <c r="AG158" s="23"/>
      <c r="AH158" s="22"/>
      <c r="AI158" s="22"/>
      <c r="AJ158" s="22"/>
      <c r="AK158" s="22"/>
    </row>
    <row r="159" spans="1:37" ht="28" customHeight="1" x14ac:dyDescent="0.55000000000000004">
      <c r="A159" s="74">
        <v>24</v>
      </c>
      <c r="B159" s="51" t="s">
        <v>157</v>
      </c>
      <c r="C159" s="73">
        <v>90</v>
      </c>
      <c r="D159" s="54">
        <v>7033236.3000000007</v>
      </c>
      <c r="E159" s="71">
        <v>0</v>
      </c>
      <c r="F159" s="71">
        <f>ROUND(R159,2)</f>
        <v>0</v>
      </c>
      <c r="G159" s="75">
        <v>90</v>
      </c>
      <c r="H159" s="54">
        <v>7033236.3000000007</v>
      </c>
      <c r="I159" s="71">
        <v>0</v>
      </c>
      <c r="J159" s="71">
        <f>ROUND(V159,2)</f>
        <v>0</v>
      </c>
      <c r="K159" s="75">
        <v>0</v>
      </c>
      <c r="L159" s="76">
        <v>0</v>
      </c>
      <c r="M159" s="31">
        <v>0</v>
      </c>
      <c r="N159" s="31">
        <v>0</v>
      </c>
      <c r="O159" s="31">
        <v>0</v>
      </c>
      <c r="P159" s="31">
        <v>0</v>
      </c>
      <c r="Q159" s="34"/>
      <c r="R159" s="29"/>
      <c r="S159" s="35"/>
      <c r="T159" s="29"/>
      <c r="U159" s="29"/>
      <c r="V159" s="29"/>
      <c r="W159" s="29"/>
      <c r="X159" s="29"/>
      <c r="Y159" s="29"/>
      <c r="Z159" s="29"/>
      <c r="AA159" s="29"/>
      <c r="AB159" s="35"/>
      <c r="AC159" s="29"/>
      <c r="AE159" s="22"/>
      <c r="AF159" s="22"/>
      <c r="AG159" s="23"/>
      <c r="AH159" s="22"/>
      <c r="AI159" s="22"/>
      <c r="AJ159" s="22"/>
      <c r="AK159" s="22"/>
    </row>
    <row r="160" spans="1:37" s="50" customFormat="1" ht="31.5" customHeight="1" x14ac:dyDescent="0.55000000000000004">
      <c r="A160" s="77">
        <v>25</v>
      </c>
      <c r="B160" s="51" t="s">
        <v>158</v>
      </c>
      <c r="C160" s="73">
        <v>45</v>
      </c>
      <c r="D160" s="54">
        <v>3516618.1500000004</v>
      </c>
      <c r="E160" s="71">
        <v>0</v>
      </c>
      <c r="F160" s="71">
        <v>0</v>
      </c>
      <c r="G160" s="78">
        <v>45</v>
      </c>
      <c r="H160" s="54">
        <v>3516618.1500000004</v>
      </c>
      <c r="I160" s="79">
        <v>0</v>
      </c>
      <c r="J160" s="79">
        <v>0</v>
      </c>
      <c r="K160" s="78">
        <v>0</v>
      </c>
      <c r="L160" s="78">
        <v>0</v>
      </c>
      <c r="M160" s="31">
        <v>0</v>
      </c>
      <c r="N160" s="31">
        <v>0</v>
      </c>
      <c r="O160" s="31">
        <v>0</v>
      </c>
      <c r="P160" s="31">
        <v>0</v>
      </c>
      <c r="Q160" s="80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0</v>
      </c>
      <c r="AB160" s="21">
        <v>0</v>
      </c>
      <c r="AC160" s="21">
        <v>0</v>
      </c>
      <c r="AE160" s="22">
        <v>0</v>
      </c>
      <c r="AF160" s="22">
        <v>0</v>
      </c>
      <c r="AG160" s="23">
        <v>0</v>
      </c>
      <c r="AH160" s="22"/>
      <c r="AI160" s="22">
        <v>0</v>
      </c>
      <c r="AJ160" s="22">
        <v>0</v>
      </c>
      <c r="AK160" s="22">
        <v>0</v>
      </c>
    </row>
    <row r="161" spans="1:29" ht="33.75" customHeight="1" x14ac:dyDescent="0.55000000000000004">
      <c r="A161" s="81">
        <v>26</v>
      </c>
      <c r="B161" s="51" t="s">
        <v>159</v>
      </c>
      <c r="C161" s="73">
        <v>90</v>
      </c>
      <c r="D161" s="54">
        <v>7033236.3000000007</v>
      </c>
      <c r="E161" s="71">
        <v>0</v>
      </c>
      <c r="F161" s="71">
        <v>0</v>
      </c>
      <c r="G161" s="78">
        <v>90</v>
      </c>
      <c r="H161" s="54">
        <v>7033236.3000000007</v>
      </c>
      <c r="I161" s="79">
        <v>0</v>
      </c>
      <c r="J161" s="79">
        <v>0</v>
      </c>
      <c r="K161" s="78">
        <v>0</v>
      </c>
      <c r="L161" s="78">
        <v>0</v>
      </c>
      <c r="M161" s="31">
        <v>0</v>
      </c>
      <c r="N161" s="31">
        <v>0</v>
      </c>
      <c r="O161" s="31">
        <v>0</v>
      </c>
      <c r="P161" s="31">
        <v>0</v>
      </c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</row>
    <row r="162" spans="1:29" ht="36.75" customHeight="1" x14ac:dyDescent="0.55000000000000004">
      <c r="A162" s="81">
        <v>27</v>
      </c>
      <c r="B162" s="51" t="s">
        <v>160</v>
      </c>
      <c r="C162" s="73">
        <v>90</v>
      </c>
      <c r="D162" s="82">
        <v>7033236.3000000007</v>
      </c>
      <c r="E162" s="71">
        <v>0</v>
      </c>
      <c r="F162" s="71">
        <v>0</v>
      </c>
      <c r="G162" s="78">
        <v>90</v>
      </c>
      <c r="H162" s="82">
        <v>7033236.3000000007</v>
      </c>
      <c r="I162" s="79">
        <v>0</v>
      </c>
      <c r="J162" s="79">
        <v>0</v>
      </c>
      <c r="K162" s="78">
        <v>0</v>
      </c>
      <c r="L162" s="78">
        <v>0</v>
      </c>
      <c r="M162" s="31">
        <v>0</v>
      </c>
      <c r="N162" s="31">
        <v>0</v>
      </c>
      <c r="O162" s="31">
        <v>0</v>
      </c>
      <c r="P162" s="31">
        <v>0</v>
      </c>
    </row>
    <row r="163" spans="1:29" ht="33" customHeight="1" x14ac:dyDescent="0.55000000000000004">
      <c r="A163" s="81">
        <v>28</v>
      </c>
      <c r="B163" s="51" t="s">
        <v>161</v>
      </c>
      <c r="C163" s="73">
        <v>90</v>
      </c>
      <c r="D163" s="54">
        <v>7033236.3000000007</v>
      </c>
      <c r="E163" s="71">
        <v>0</v>
      </c>
      <c r="F163" s="71">
        <v>0</v>
      </c>
      <c r="G163" s="78">
        <v>90</v>
      </c>
      <c r="H163" s="54">
        <v>7033236.3000000007</v>
      </c>
      <c r="I163" s="79">
        <v>0</v>
      </c>
      <c r="J163" s="79">
        <v>0</v>
      </c>
      <c r="K163" s="78">
        <v>0</v>
      </c>
      <c r="L163" s="78">
        <v>0</v>
      </c>
      <c r="M163" s="31">
        <v>0</v>
      </c>
      <c r="N163" s="31">
        <v>0</v>
      </c>
      <c r="O163" s="31">
        <v>0</v>
      </c>
      <c r="P163" s="31">
        <v>0</v>
      </c>
    </row>
    <row r="164" spans="1:29" ht="31.5" customHeight="1" x14ac:dyDescent="0.55000000000000004">
      <c r="A164" s="81">
        <v>29</v>
      </c>
      <c r="B164" s="51" t="s">
        <v>162</v>
      </c>
      <c r="C164" s="73">
        <v>90</v>
      </c>
      <c r="D164" s="54">
        <v>7033236.3000000007</v>
      </c>
      <c r="E164" s="71">
        <v>0</v>
      </c>
      <c r="F164" s="71">
        <v>0</v>
      </c>
      <c r="G164" s="78">
        <v>90</v>
      </c>
      <c r="H164" s="54">
        <v>7033236.3000000007</v>
      </c>
      <c r="I164" s="79">
        <v>0</v>
      </c>
      <c r="J164" s="79">
        <v>0</v>
      </c>
      <c r="K164" s="78">
        <v>0</v>
      </c>
      <c r="L164" s="78">
        <v>0</v>
      </c>
      <c r="M164" s="31">
        <v>0</v>
      </c>
      <c r="N164" s="31">
        <v>0</v>
      </c>
      <c r="O164" s="31">
        <v>0</v>
      </c>
      <c r="P164" s="31">
        <v>0</v>
      </c>
    </row>
    <row r="165" spans="1:29" ht="31.5" customHeight="1" x14ac:dyDescent="0.55000000000000004">
      <c r="A165" s="81">
        <v>30</v>
      </c>
      <c r="B165" s="51" t="s">
        <v>163</v>
      </c>
      <c r="C165" s="73">
        <v>42</v>
      </c>
      <c r="D165" s="54">
        <v>3282176.9400000004</v>
      </c>
      <c r="E165" s="71">
        <v>0</v>
      </c>
      <c r="F165" s="71">
        <v>0</v>
      </c>
      <c r="G165" s="78">
        <v>42</v>
      </c>
      <c r="H165" s="54">
        <v>3282176.9400000004</v>
      </c>
      <c r="I165" s="79">
        <v>0</v>
      </c>
      <c r="J165" s="79">
        <v>0</v>
      </c>
      <c r="K165" s="78">
        <v>0</v>
      </c>
      <c r="L165" s="78">
        <v>0</v>
      </c>
      <c r="M165" s="31">
        <v>0</v>
      </c>
      <c r="N165" s="31">
        <v>0</v>
      </c>
      <c r="O165" s="31">
        <v>0</v>
      </c>
      <c r="P165" s="31">
        <v>0</v>
      </c>
    </row>
    <row r="166" spans="1:29" ht="28.5" customHeight="1" x14ac:dyDescent="0.55000000000000004">
      <c r="A166" s="81">
        <v>31</v>
      </c>
      <c r="B166" s="51" t="s">
        <v>164</v>
      </c>
      <c r="C166" s="73">
        <v>90</v>
      </c>
      <c r="D166" s="54">
        <v>7033236.3000000007</v>
      </c>
      <c r="E166" s="71">
        <v>0</v>
      </c>
      <c r="F166" s="71">
        <v>0</v>
      </c>
      <c r="G166" s="78">
        <v>90</v>
      </c>
      <c r="H166" s="54">
        <v>7033236.3000000007</v>
      </c>
      <c r="I166" s="79">
        <v>0</v>
      </c>
      <c r="J166" s="79">
        <v>0</v>
      </c>
      <c r="K166" s="78">
        <v>0</v>
      </c>
      <c r="L166" s="78">
        <v>0</v>
      </c>
      <c r="M166" s="31">
        <v>0</v>
      </c>
      <c r="N166" s="31">
        <v>0</v>
      </c>
      <c r="O166" s="31">
        <v>0</v>
      </c>
      <c r="P166" s="31">
        <v>0</v>
      </c>
    </row>
    <row r="167" spans="1:29" ht="33" customHeight="1" x14ac:dyDescent="0.55000000000000004">
      <c r="A167" s="81">
        <v>32</v>
      </c>
      <c r="B167" s="51" t="s">
        <v>165</v>
      </c>
      <c r="C167" s="73">
        <v>31</v>
      </c>
      <c r="D167" s="54">
        <v>2422559.1700000004</v>
      </c>
      <c r="E167" s="71">
        <v>0</v>
      </c>
      <c r="F167" s="71">
        <v>0</v>
      </c>
      <c r="G167" s="78">
        <v>31</v>
      </c>
      <c r="H167" s="54">
        <v>2422559.1700000004</v>
      </c>
      <c r="I167" s="79">
        <v>0</v>
      </c>
      <c r="J167" s="79">
        <v>0</v>
      </c>
      <c r="K167" s="78">
        <v>0</v>
      </c>
      <c r="L167" s="78">
        <v>0</v>
      </c>
      <c r="M167" s="31">
        <v>0</v>
      </c>
      <c r="N167" s="31">
        <v>0</v>
      </c>
      <c r="O167" s="31">
        <v>0</v>
      </c>
      <c r="P167" s="31">
        <v>0</v>
      </c>
    </row>
    <row r="168" spans="1:29" ht="28.5" customHeight="1" x14ac:dyDescent="0.55000000000000004">
      <c r="A168" s="81">
        <v>33</v>
      </c>
      <c r="B168" s="51" t="s">
        <v>166</v>
      </c>
      <c r="C168" s="73">
        <v>60</v>
      </c>
      <c r="D168" s="54">
        <v>4688824.2</v>
      </c>
      <c r="E168" s="71">
        <v>0</v>
      </c>
      <c r="F168" s="71">
        <v>0</v>
      </c>
      <c r="G168" s="78">
        <v>60</v>
      </c>
      <c r="H168" s="54">
        <v>4688824.2</v>
      </c>
      <c r="I168" s="79">
        <v>0</v>
      </c>
      <c r="J168" s="79">
        <v>0</v>
      </c>
      <c r="K168" s="78">
        <v>0</v>
      </c>
      <c r="L168" s="78">
        <v>0</v>
      </c>
      <c r="M168" s="31">
        <v>0</v>
      </c>
      <c r="N168" s="31">
        <v>0</v>
      </c>
      <c r="O168" s="31">
        <v>0</v>
      </c>
      <c r="P168" s="31">
        <v>0</v>
      </c>
    </row>
    <row r="169" spans="1:29" ht="25.5" x14ac:dyDescent="0.55000000000000004">
      <c r="A169" s="81">
        <v>34</v>
      </c>
      <c r="B169" s="51" t="s">
        <v>167</v>
      </c>
      <c r="C169" s="73">
        <v>90</v>
      </c>
      <c r="D169" s="54">
        <v>7033236.2699999996</v>
      </c>
      <c r="E169" s="71">
        <v>0</v>
      </c>
      <c r="F169" s="71">
        <v>0</v>
      </c>
      <c r="G169" s="78">
        <v>90</v>
      </c>
      <c r="H169" s="54">
        <v>7033236.2699999996</v>
      </c>
      <c r="I169" s="79">
        <v>0</v>
      </c>
      <c r="J169" s="79">
        <v>0</v>
      </c>
      <c r="K169" s="78">
        <v>0</v>
      </c>
      <c r="L169" s="78">
        <v>0</v>
      </c>
      <c r="M169" s="31">
        <v>0</v>
      </c>
      <c r="N169" s="31">
        <v>0</v>
      </c>
      <c r="O169" s="31">
        <v>0</v>
      </c>
      <c r="P169" s="31">
        <v>0</v>
      </c>
    </row>
    <row r="170" spans="1:29" ht="25.5" x14ac:dyDescent="0.55000000000000004">
      <c r="A170" s="81">
        <v>35</v>
      </c>
      <c r="B170" s="51" t="s">
        <v>168</v>
      </c>
      <c r="C170" s="73">
        <v>90</v>
      </c>
      <c r="D170" s="54">
        <v>7033236.2699999996</v>
      </c>
      <c r="E170" s="71">
        <v>0</v>
      </c>
      <c r="F170" s="71">
        <v>0</v>
      </c>
      <c r="G170" s="78">
        <v>90</v>
      </c>
      <c r="H170" s="54">
        <v>7033236.2699999996</v>
      </c>
      <c r="I170" s="79">
        <v>0</v>
      </c>
      <c r="J170" s="79">
        <v>0</v>
      </c>
      <c r="K170" s="78">
        <v>0</v>
      </c>
      <c r="L170" s="78">
        <v>0</v>
      </c>
      <c r="M170" s="31">
        <v>0</v>
      </c>
      <c r="N170" s="31">
        <v>0</v>
      </c>
      <c r="O170" s="31">
        <v>0</v>
      </c>
      <c r="P170" s="31">
        <v>0</v>
      </c>
    </row>
    <row r="171" spans="1:29" ht="25.5" x14ac:dyDescent="0.55000000000000004">
      <c r="A171" s="81">
        <v>36</v>
      </c>
      <c r="B171" s="51" t="s">
        <v>169</v>
      </c>
      <c r="C171" s="73">
        <v>88</v>
      </c>
      <c r="D171" s="54">
        <v>6876942.1600000001</v>
      </c>
      <c r="E171" s="71">
        <v>0</v>
      </c>
      <c r="F171" s="71">
        <v>0</v>
      </c>
      <c r="G171" s="78">
        <v>88</v>
      </c>
      <c r="H171" s="54">
        <v>6876942.1600000001</v>
      </c>
      <c r="I171" s="79">
        <v>0</v>
      </c>
      <c r="J171" s="79">
        <v>0</v>
      </c>
      <c r="K171" s="78">
        <v>0</v>
      </c>
      <c r="L171" s="78">
        <v>0</v>
      </c>
      <c r="M171" s="31">
        <v>0</v>
      </c>
      <c r="N171" s="31">
        <v>0</v>
      </c>
      <c r="O171" s="31">
        <v>0</v>
      </c>
      <c r="P171" s="31">
        <v>0</v>
      </c>
    </row>
    <row r="172" spans="1:29" ht="25.5" x14ac:dyDescent="0.55000000000000004">
      <c r="A172" s="81">
        <v>37</v>
      </c>
      <c r="B172" s="51" t="s">
        <v>170</v>
      </c>
      <c r="C172" s="73">
        <v>58</v>
      </c>
      <c r="D172" s="54">
        <v>4532530.0600000005</v>
      </c>
      <c r="E172" s="71">
        <v>0</v>
      </c>
      <c r="F172" s="71">
        <v>0</v>
      </c>
      <c r="G172" s="78">
        <v>58</v>
      </c>
      <c r="H172" s="54">
        <v>4532530.0600000005</v>
      </c>
      <c r="I172" s="79">
        <v>0</v>
      </c>
      <c r="J172" s="79">
        <v>0</v>
      </c>
      <c r="K172" s="78">
        <v>0</v>
      </c>
      <c r="L172" s="78">
        <v>0</v>
      </c>
      <c r="M172" s="31">
        <v>0</v>
      </c>
      <c r="N172" s="31">
        <v>0</v>
      </c>
      <c r="O172" s="31">
        <v>0</v>
      </c>
      <c r="P172" s="31">
        <v>0</v>
      </c>
    </row>
    <row r="173" spans="1:29" ht="25.5" x14ac:dyDescent="0.55000000000000004">
      <c r="A173" s="81">
        <v>38</v>
      </c>
      <c r="B173" s="51" t="s">
        <v>171</v>
      </c>
      <c r="C173" s="73">
        <v>90</v>
      </c>
      <c r="D173" s="54">
        <v>7033236.29</v>
      </c>
      <c r="E173" s="71">
        <v>0</v>
      </c>
      <c r="F173" s="71">
        <v>0</v>
      </c>
      <c r="G173" s="78">
        <v>90</v>
      </c>
      <c r="H173" s="54">
        <v>7033236.29</v>
      </c>
      <c r="I173" s="79">
        <v>0</v>
      </c>
      <c r="J173" s="79">
        <v>0</v>
      </c>
      <c r="K173" s="78">
        <v>0</v>
      </c>
      <c r="L173" s="78">
        <v>0</v>
      </c>
      <c r="M173" s="31">
        <v>0</v>
      </c>
      <c r="N173" s="31">
        <v>0</v>
      </c>
      <c r="O173" s="31">
        <v>0</v>
      </c>
      <c r="P173" s="31">
        <v>0</v>
      </c>
    </row>
    <row r="174" spans="1:29" ht="25.5" x14ac:dyDescent="0.55000000000000004">
      <c r="A174" s="81">
        <v>39</v>
      </c>
      <c r="B174" s="51" t="s">
        <v>172</v>
      </c>
      <c r="C174" s="73">
        <v>149</v>
      </c>
      <c r="D174" s="54">
        <v>11643913.430000002</v>
      </c>
      <c r="E174" s="71">
        <v>0</v>
      </c>
      <c r="F174" s="71">
        <v>0</v>
      </c>
      <c r="G174" s="78">
        <v>149</v>
      </c>
      <c r="H174" s="54">
        <v>11643913.430000002</v>
      </c>
      <c r="I174" s="79">
        <v>0</v>
      </c>
      <c r="J174" s="79">
        <v>0</v>
      </c>
      <c r="K174" s="78">
        <v>0</v>
      </c>
      <c r="L174" s="78">
        <v>0</v>
      </c>
      <c r="M174" s="31">
        <v>0</v>
      </c>
      <c r="N174" s="31">
        <v>0</v>
      </c>
      <c r="O174" s="31">
        <v>0</v>
      </c>
      <c r="P174" s="31">
        <v>0</v>
      </c>
    </row>
    <row r="175" spans="1:29" ht="25.5" x14ac:dyDescent="0.55000000000000004">
      <c r="A175" s="81">
        <v>40</v>
      </c>
      <c r="B175" s="51" t="s">
        <v>173</v>
      </c>
      <c r="C175" s="73">
        <v>120</v>
      </c>
      <c r="D175" s="54">
        <v>9377648.4000000004</v>
      </c>
      <c r="E175" s="71">
        <v>0</v>
      </c>
      <c r="F175" s="71">
        <v>0</v>
      </c>
      <c r="G175" s="78">
        <v>120</v>
      </c>
      <c r="H175" s="54">
        <v>9377648.4000000004</v>
      </c>
      <c r="I175" s="79">
        <v>0</v>
      </c>
      <c r="J175" s="79">
        <v>0</v>
      </c>
      <c r="K175" s="78">
        <v>0</v>
      </c>
      <c r="L175" s="78">
        <v>0</v>
      </c>
      <c r="M175" s="31">
        <v>0</v>
      </c>
      <c r="N175" s="31">
        <v>0</v>
      </c>
      <c r="O175" s="31">
        <v>0</v>
      </c>
      <c r="P175" s="31">
        <v>0</v>
      </c>
    </row>
    <row r="176" spans="1:29" ht="25.5" x14ac:dyDescent="0.55000000000000004">
      <c r="A176" s="81">
        <v>41</v>
      </c>
      <c r="B176" s="51" t="s">
        <v>174</v>
      </c>
      <c r="C176" s="73">
        <v>120</v>
      </c>
      <c r="D176" s="54">
        <v>9377648.4000000004</v>
      </c>
      <c r="E176" s="71">
        <v>0</v>
      </c>
      <c r="F176" s="71">
        <v>0</v>
      </c>
      <c r="G176" s="78">
        <v>120</v>
      </c>
      <c r="H176" s="54">
        <v>9377648.4000000004</v>
      </c>
      <c r="I176" s="79">
        <v>0</v>
      </c>
      <c r="J176" s="79">
        <v>0</v>
      </c>
      <c r="K176" s="78">
        <v>0</v>
      </c>
      <c r="L176" s="78">
        <v>0</v>
      </c>
      <c r="M176" s="31">
        <v>0</v>
      </c>
      <c r="N176" s="31">
        <v>0</v>
      </c>
      <c r="O176" s="31">
        <v>0</v>
      </c>
      <c r="P176" s="31">
        <v>0</v>
      </c>
    </row>
    <row r="177" spans="1:16" ht="25.5" x14ac:dyDescent="0.55000000000000004">
      <c r="A177" s="81">
        <v>42</v>
      </c>
      <c r="B177" s="51" t="s">
        <v>175</v>
      </c>
      <c r="C177" s="73">
        <v>90</v>
      </c>
      <c r="D177" s="54">
        <v>7033236.29</v>
      </c>
      <c r="E177" s="71">
        <v>0</v>
      </c>
      <c r="F177" s="71">
        <v>0</v>
      </c>
      <c r="G177" s="78">
        <v>90</v>
      </c>
      <c r="H177" s="54">
        <v>7033236.29</v>
      </c>
      <c r="I177" s="79">
        <v>0</v>
      </c>
      <c r="J177" s="79">
        <v>0</v>
      </c>
      <c r="K177" s="78">
        <v>0</v>
      </c>
      <c r="L177" s="78">
        <v>0</v>
      </c>
      <c r="M177" s="31">
        <v>0</v>
      </c>
      <c r="N177" s="31">
        <v>0</v>
      </c>
      <c r="O177" s="31">
        <v>0</v>
      </c>
      <c r="P177" s="31">
        <v>0</v>
      </c>
    </row>
    <row r="178" spans="1:16" ht="25.5" x14ac:dyDescent="0.55000000000000004">
      <c r="A178" s="81">
        <v>43</v>
      </c>
      <c r="B178" s="51" t="s">
        <v>176</v>
      </c>
      <c r="C178" s="73">
        <v>45</v>
      </c>
      <c r="D178" s="54">
        <v>3516618.1500000004</v>
      </c>
      <c r="E178" s="71">
        <v>0</v>
      </c>
      <c r="F178" s="71">
        <v>0</v>
      </c>
      <c r="G178" s="78">
        <v>45</v>
      </c>
      <c r="H178" s="54">
        <v>3516618.1500000004</v>
      </c>
      <c r="I178" s="79">
        <v>0</v>
      </c>
      <c r="J178" s="79">
        <v>0</v>
      </c>
      <c r="K178" s="78">
        <v>0</v>
      </c>
      <c r="L178" s="78">
        <v>0</v>
      </c>
      <c r="M178" s="31">
        <v>0</v>
      </c>
      <c r="N178" s="31">
        <v>0</v>
      </c>
      <c r="O178" s="31">
        <v>0</v>
      </c>
      <c r="P178" s="31">
        <v>0</v>
      </c>
    </row>
    <row r="179" spans="1:16" ht="25.5" x14ac:dyDescent="0.55000000000000004">
      <c r="A179" s="81">
        <v>44</v>
      </c>
      <c r="B179" s="51" t="s">
        <v>177</v>
      </c>
      <c r="C179" s="56">
        <v>102.9</v>
      </c>
      <c r="D179" s="46">
        <v>8041333.5099999998</v>
      </c>
      <c r="E179" s="71">
        <v>0</v>
      </c>
      <c r="F179" s="71">
        <v>0</v>
      </c>
      <c r="G179" s="78">
        <v>40.1</v>
      </c>
      <c r="H179" s="83">
        <v>3133697.51</v>
      </c>
      <c r="I179" s="79">
        <v>0</v>
      </c>
      <c r="J179" s="79">
        <v>0</v>
      </c>
      <c r="K179" s="78">
        <v>62.8</v>
      </c>
      <c r="L179" s="84">
        <v>4907635.9929999998</v>
      </c>
      <c r="M179" s="31">
        <v>0</v>
      </c>
      <c r="N179" s="31">
        <v>0</v>
      </c>
      <c r="O179" s="31">
        <v>0</v>
      </c>
      <c r="P179" s="31">
        <v>0</v>
      </c>
    </row>
    <row r="180" spans="1:16" ht="25.5" x14ac:dyDescent="0.55000000000000004">
      <c r="A180" s="81">
        <v>45</v>
      </c>
      <c r="B180" s="51" t="s">
        <v>178</v>
      </c>
      <c r="C180" s="56">
        <v>180</v>
      </c>
      <c r="D180" s="46">
        <v>14066472.600000001</v>
      </c>
      <c r="E180" s="71">
        <v>0</v>
      </c>
      <c r="F180" s="71">
        <v>0</v>
      </c>
      <c r="G180" s="78">
        <v>180</v>
      </c>
      <c r="H180" s="46">
        <v>14066472.600000001</v>
      </c>
      <c r="I180" s="79">
        <v>0</v>
      </c>
      <c r="J180" s="79">
        <v>0</v>
      </c>
      <c r="K180" s="78">
        <v>0</v>
      </c>
      <c r="L180" s="84">
        <v>0</v>
      </c>
      <c r="M180" s="31">
        <v>0</v>
      </c>
      <c r="N180" s="31">
        <v>0</v>
      </c>
      <c r="O180" s="31">
        <v>0</v>
      </c>
      <c r="P180" s="31">
        <v>0</v>
      </c>
    </row>
    <row r="181" spans="1:16" ht="25.5" x14ac:dyDescent="0.55000000000000004">
      <c r="A181" s="81">
        <v>46</v>
      </c>
      <c r="B181" s="51" t="s">
        <v>179</v>
      </c>
      <c r="C181" s="55">
        <v>326.5</v>
      </c>
      <c r="D181" s="54">
        <v>25515018.350000001</v>
      </c>
      <c r="E181" s="71">
        <v>0</v>
      </c>
      <c r="F181" s="71">
        <v>0</v>
      </c>
      <c r="G181" s="78">
        <v>93.6</v>
      </c>
      <c r="H181" s="83">
        <v>7314565.75</v>
      </c>
      <c r="I181" s="79">
        <v>0</v>
      </c>
      <c r="J181" s="79">
        <v>0</v>
      </c>
      <c r="K181" s="78">
        <v>232.9</v>
      </c>
      <c r="L181" s="84">
        <v>18200452.598000001</v>
      </c>
      <c r="M181" s="31">
        <v>0</v>
      </c>
      <c r="N181" s="31">
        <v>0</v>
      </c>
      <c r="O181" s="31">
        <v>0</v>
      </c>
      <c r="P181" s="31">
        <v>0</v>
      </c>
    </row>
    <row r="182" spans="1:16" ht="25.5" x14ac:dyDescent="0.55000000000000004">
      <c r="A182" s="81">
        <v>47</v>
      </c>
      <c r="B182" s="51" t="s">
        <v>180</v>
      </c>
      <c r="C182" s="55">
        <v>531.29999999999995</v>
      </c>
      <c r="D182" s="54">
        <v>41519538.289999999</v>
      </c>
      <c r="E182" s="71">
        <v>0</v>
      </c>
      <c r="F182" s="71">
        <v>0</v>
      </c>
      <c r="G182" s="78">
        <v>85.1</v>
      </c>
      <c r="H182" s="83">
        <v>6650315.6600000001</v>
      </c>
      <c r="I182" s="79">
        <v>0</v>
      </c>
      <c r="J182" s="79">
        <v>0</v>
      </c>
      <c r="K182" s="78">
        <v>446.2</v>
      </c>
      <c r="L182" s="84">
        <v>34869222.633000001</v>
      </c>
      <c r="M182" s="31">
        <v>0</v>
      </c>
      <c r="N182" s="31">
        <v>0</v>
      </c>
      <c r="O182" s="31">
        <v>0</v>
      </c>
      <c r="P182" s="31">
        <v>0</v>
      </c>
    </row>
    <row r="183" spans="1:16" ht="50" x14ac:dyDescent="0.55000000000000004">
      <c r="A183" s="85"/>
      <c r="B183" s="19" t="s">
        <v>181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</row>
  </sheetData>
  <mergeCells count="36">
    <mergeCell ref="A17:B17"/>
    <mergeCell ref="A18:B18"/>
    <mergeCell ref="K13:K14"/>
    <mergeCell ref="L13:L14"/>
    <mergeCell ref="M13:M14"/>
    <mergeCell ref="A11:A15"/>
    <mergeCell ref="B11:B15"/>
    <mergeCell ref="G11:H12"/>
    <mergeCell ref="I11:J12"/>
    <mergeCell ref="J13:J14"/>
    <mergeCell ref="N13:N14"/>
    <mergeCell ref="O13:O14"/>
    <mergeCell ref="P13:P14"/>
    <mergeCell ref="X11:Y12"/>
    <mergeCell ref="Z11:AA12"/>
    <mergeCell ref="AB11:AC12"/>
    <mergeCell ref="C13:C14"/>
    <mergeCell ref="D13:D14"/>
    <mergeCell ref="E13:E14"/>
    <mergeCell ref="F13:F14"/>
    <mergeCell ref="G13:G14"/>
    <mergeCell ref="H13:H14"/>
    <mergeCell ref="I13:I14"/>
    <mergeCell ref="K11:L12"/>
    <mergeCell ref="M11:N12"/>
    <mergeCell ref="O11:P12"/>
    <mergeCell ref="R11:S12"/>
    <mergeCell ref="T11:U12"/>
    <mergeCell ref="V11:W12"/>
    <mergeCell ref="C11:D12"/>
    <mergeCell ref="E11:F12"/>
    <mergeCell ref="A9:P9"/>
    <mergeCell ref="M4:P4"/>
    <mergeCell ref="O2:P2"/>
    <mergeCell ref="M3:P3"/>
    <mergeCell ref="M8:P8"/>
  </mergeCells>
  <printOptions horizontalCentered="1"/>
  <pageMargins left="0.23622047244094491" right="0.23622047244094491" top="0.19685039370078741" bottom="0.19685039370078741" header="0.31496062992125984" footer="0.31496062992125984"/>
  <pageSetup paperSize="9" scale="33" fitToHeight="100" orientation="landscape" r:id="rId1"/>
  <headerFooter scaleWithDoc="0"/>
  <rowBreaks count="1" manualBreakCount="1">
    <brk id="49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4</vt:lpstr>
      <vt:lpstr>'Приложение 4'!Заголовки_для_печати</vt:lpstr>
      <vt:lpstr>'Приложение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User05_1</dc:creator>
  <cp:lastModifiedBy>USER37_2</cp:lastModifiedBy>
  <cp:lastPrinted>2020-11-03T08:58:03Z</cp:lastPrinted>
  <dcterms:created xsi:type="dcterms:W3CDTF">2020-10-30T13:02:41Z</dcterms:created>
  <dcterms:modified xsi:type="dcterms:W3CDTF">2020-11-03T12:17:32Z</dcterms:modified>
</cp:coreProperties>
</file>