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5" windowWidth="9255" windowHeight="9120" tabRatio="651" activeTab="0"/>
  </bookViews>
  <sheets>
    <sheet name="Форма_2п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Z_0F955BED_3AA5_4ED9_8747_25E63CDA70F7_.wvu.Cols" localSheetId="0" hidden="1">'Форма_2п'!$C:$K</definedName>
    <definedName name="Z_0F955BED_3AA5_4ED9_8747_25E63CDA70F7_.wvu.FilterData" localSheetId="0" hidden="1">'Форма_2п'!$B$1:$G$170</definedName>
    <definedName name="Z_0F955BED_3AA5_4ED9_8747_25E63CDA70F7_.wvu.PrintArea" localSheetId="6" hidden="1">'Cond_2p'!$A:$XFD</definedName>
    <definedName name="Z_0F955BED_3AA5_4ED9_8747_25E63CDA70F7_.wvu.PrintTitles" localSheetId="0" hidden="1">'Форма_2п'!$6:$8</definedName>
    <definedName name="Z_0F955BED_3AA5_4ED9_8747_25E63CDA70F7_.wvu.Rows" localSheetId="0" hidden="1">'Форма_2п'!$4:$4,'Форма_2п'!$5:$5</definedName>
    <definedName name="Z_1CCF9464_AEC0_4C0F_98A5_E7B17D04C7EE_.wvu.Cols" localSheetId="0" hidden="1">'Форма_2п'!$C:$K</definedName>
    <definedName name="Z_1CCF9464_AEC0_4C0F_98A5_E7B17D04C7EE_.wvu.FilterData" localSheetId="0" hidden="1">'Форма_2п'!$B$1:$G$170</definedName>
    <definedName name="Z_1CCF9464_AEC0_4C0F_98A5_E7B17D04C7EE_.wvu.PrintArea" localSheetId="6" hidden="1">'Cond_2p'!$A:$XFD</definedName>
    <definedName name="Z_1CCF9464_AEC0_4C0F_98A5_E7B17D04C7EE_.wvu.PrintTitles" localSheetId="0" hidden="1">'Форма_2п'!$6:$8</definedName>
    <definedName name="Z_2A0D3FC1_008C_421C_8185_69EEE9802E8F_.wvu.FilterData" localSheetId="0" hidden="1">'Форма_2п'!$B$1:$G$170</definedName>
    <definedName name="Z_4D3410BB_2371_487E_AAF7_AC8AFE6E56CA_.wvu.Cols" localSheetId="0" hidden="1">'Форма_2п'!$C:$K</definedName>
    <definedName name="Z_4D3410BB_2371_487E_AAF7_AC8AFE6E56CA_.wvu.FilterData" localSheetId="0" hidden="1">'Форма_2п'!$B$1:$G$170</definedName>
    <definedName name="Z_4D3410BB_2371_487E_AAF7_AC8AFE6E56CA_.wvu.PrintArea" localSheetId="6" hidden="1">'Cond_2p'!$A:$XFD</definedName>
    <definedName name="Z_4D3410BB_2371_487E_AAF7_AC8AFE6E56CA_.wvu.PrintTitles" localSheetId="0" hidden="1">'Форма_2п'!$6:$8</definedName>
    <definedName name="Z_77D4B8AA_2D12_454E_8920_2F102814BFC0_.wvu.PrintArea" localSheetId="1" hidden="1">'Форма_3п'!$A$1:$G$101</definedName>
    <definedName name="Z_A77FDE54_1C34_42D3_AB21_D5EA3CF0EB76_.wvu.FilterData" localSheetId="0" hidden="1">'Форма_2п'!$B$1:$G$170</definedName>
    <definedName name="Z_AC0A06EF_23F9_405C_A847_5A1F3FCA51B1_.wvu.FilterData" localSheetId="0" hidden="1">'Форма_2п'!$B$1:$G$170</definedName>
    <definedName name="Z_CA566A40_D8DF_4A83_8430_0418F2E4D7CA_.wvu.FilterData" localSheetId="0" hidden="1">'Форма_2п'!$B$1:$G$170</definedName>
    <definedName name="Z_F999748C_9832_11D8_83FB_00E04C392051_.wvu.Cols" localSheetId="0" hidden="1">'Форма_2п'!$C:$K</definedName>
    <definedName name="Z_F999748C_9832_11D8_83FB_00E04C392051_.wvu.FilterData" localSheetId="0" hidden="1">'Форма_2п'!$B$1:$G$170</definedName>
    <definedName name="Z_F999748C_9832_11D8_83FB_00E04C392051_.wvu.PrintArea" localSheetId="6" hidden="1">'Cond_2p'!$A:$XFD</definedName>
    <definedName name="Z_F999748C_9832_11D8_83FB_00E04C392051_.wvu.PrintTitles" localSheetId="0" hidden="1">'Форма_2п'!$6:$8</definedName>
    <definedName name="Z_F999748C_9832_11D8_83FB_00E04C392051_.wvu.Rows" localSheetId="0" hidden="1">'Форма_2п'!$4:$4,'Форма_2п'!$5:$5</definedName>
    <definedName name="_xlnm.Print_Titles" localSheetId="0">'Форма_2п'!$6:$8</definedName>
    <definedName name="_xlnm.Print_Area" localSheetId="6">'Cond_2p'!$A:$IV</definedName>
    <definedName name="_xlnm.Print_Area" localSheetId="0">'Форма_2п'!$A$1:$T$186</definedName>
  </definedNames>
  <calcPr fullCalcOnLoad="1"/>
</workbook>
</file>

<file path=xl/sharedStrings.xml><?xml version="1.0" encoding="utf-8"?>
<sst xmlns="http://schemas.openxmlformats.org/spreadsheetml/2006/main" count="2579" uniqueCount="895">
  <si>
    <t>Среднегодовая численность занятых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</si>
  <si>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по субъекту РФ</t>
  </si>
  <si>
    <t xml:space="preserve">Среднегодовая численность работников органов местного самоуправления 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</si>
  <si>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</si>
  <si>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</si>
  <si>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</si>
  <si>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</si>
  <si>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</si>
  <si>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</si>
  <si>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</si>
  <si>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</si>
  <si>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</si>
  <si>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</si>
  <si>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</si>
  <si>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</si>
  <si>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</si>
  <si>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</si>
  <si>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</si>
  <si>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</si>
  <si>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</si>
  <si>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</si>
  <si>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</si>
  <si>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</si>
  <si>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</si>
  <si>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</si>
  <si>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</si>
  <si>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</si>
  <si>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</si>
  <si>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</si>
  <si>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</si>
  <si>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</si>
  <si>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</si>
  <si>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</si>
  <si>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</si>
  <si>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</si>
  <si>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</si>
  <si>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</si>
  <si>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</si>
  <si>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</si>
  <si>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</si>
  <si>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</si>
  <si>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</si>
  <si>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</si>
  <si>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</si>
  <si>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</si>
  <si>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</si>
  <si>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</si>
  <si>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</si>
  <si>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</si>
  <si>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</si>
  <si>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</si>
  <si>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</si>
  <si>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</si>
  <si>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</si>
  <si>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</si>
  <si>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</si>
  <si>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</si>
  <si>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</si>
  <si>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</si>
  <si>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</si>
  <si>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</si>
  <si>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</si>
  <si>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</si>
  <si>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</si>
  <si>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</si>
  <si>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</si>
  <si>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</si>
  <si>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</si>
  <si>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</si>
  <si>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</si>
  <si>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</si>
  <si>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</si>
  <si>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</si>
  <si>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</si>
  <si>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</si>
  <si>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</si>
  <si>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</si>
  <si>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</si>
  <si>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</si>
  <si>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</si>
  <si>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</si>
  <si>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</si>
  <si>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</si>
  <si>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</si>
  <si>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</si>
  <si>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</si>
  <si>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</si>
  <si>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</si>
  <si>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</si>
  <si>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</si>
  <si>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</si>
  <si>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</si>
  <si>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</si>
  <si>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</si>
  <si>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 xml:space="preserve">Численность постоянного населения (среднегодовая) 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</si>
  <si>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</si>
  <si>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</si>
  <si>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</si>
  <si>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</si>
  <si>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</si>
  <si>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</si>
  <si>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</si>
  <si>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</si>
  <si>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</si>
  <si>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</si>
  <si>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</si>
  <si>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</si>
  <si>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</si>
  <si>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4. Малое и среднее предпринимательство</t>
  </si>
  <si>
    <t>9. Эффективность использования муниципальной собственности</t>
  </si>
  <si>
    <t>8. Туризм</t>
  </si>
  <si>
    <t>Количество иностранных и российских посетителей в МО</t>
  </si>
  <si>
    <t>Объем экскурсионного обслуживания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</si>
  <si>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</si>
  <si>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</si>
  <si>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</si>
  <si>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</si>
  <si>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</si>
  <si>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</si>
  <si>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</si>
  <si>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</si>
  <si>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</si>
  <si>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</si>
  <si>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</si>
  <si>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</si>
  <si>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</si>
  <si>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</si>
  <si>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</si>
  <si>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</si>
  <si>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</si>
  <si>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</si>
  <si>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</si>
  <si>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</si>
  <si>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</si>
  <si>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</si>
  <si>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</si>
  <si>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</si>
  <si>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</si>
  <si>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</si>
  <si>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</si>
  <si>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</si>
  <si>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</si>
  <si>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</si>
  <si>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</si>
  <si>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</si>
  <si>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</si>
  <si>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</si>
  <si>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</si>
  <si>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</si>
  <si>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</si>
  <si>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</si>
  <si>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</si>
  <si>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</si>
  <si>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</si>
  <si>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</si>
  <si>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</si>
  <si>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</si>
  <si>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</si>
  <si>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</si>
  <si>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</si>
  <si>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</si>
  <si>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</si>
  <si>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</si>
  <si>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</si>
  <si>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</si>
  <si>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</si>
  <si>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</si>
  <si>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</si>
  <si>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</si>
  <si>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</si>
  <si>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</si>
  <si>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</si>
  <si>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</si>
  <si>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</si>
  <si>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</si>
  <si>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</si>
  <si>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</si>
  <si>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</si>
  <si>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</si>
  <si>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</si>
  <si>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</si>
  <si>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</si>
  <si>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</si>
  <si>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</si>
  <si>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</si>
  <si>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</si>
  <si>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</si>
  <si>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</si>
  <si>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</si>
  <si>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</si>
  <si>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</si>
  <si>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</si>
  <si>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</si>
  <si>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</si>
  <si>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</si>
  <si>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</si>
  <si>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</si>
  <si>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</si>
  <si>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</si>
  <si>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</si>
  <si>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</si>
  <si>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</si>
  <si>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</si>
  <si>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</si>
  <si>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</si>
  <si>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</si>
  <si>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</si>
  <si>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</si>
  <si>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</si>
  <si>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</si>
  <si>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</si>
  <si>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</si>
  <si>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</si>
  <si>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</si>
  <si>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</si>
  <si>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</si>
  <si>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</si>
  <si>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</si>
  <si>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</si>
  <si>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</si>
  <si>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</si>
  <si>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</si>
  <si>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</si>
  <si>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</si>
  <si>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</si>
  <si>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</si>
  <si>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</si>
  <si>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</si>
  <si>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</si>
  <si>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</si>
  <si>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</si>
  <si>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</si>
  <si>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</si>
  <si>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</si>
  <si>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</si>
  <si>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</si>
  <si>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</si>
  <si>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</si>
  <si>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ДВП</t>
  </si>
  <si>
    <t>ДСП</t>
  </si>
  <si>
    <t>Фанера</t>
  </si>
  <si>
    <t>млн.кв.м</t>
  </si>
  <si>
    <t>тыс.усл.куб.м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</si>
  <si>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</si>
  <si>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</si>
  <si>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</si>
  <si>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</si>
  <si>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</si>
  <si>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</si>
  <si>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</si>
  <si>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</si>
  <si>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</si>
  <si>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</si>
  <si>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</si>
  <si>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</si>
  <si>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</si>
  <si>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</si>
  <si>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</si>
  <si>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</si>
  <si>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</si>
  <si>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</si>
  <si>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</si>
  <si>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</si>
  <si>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</si>
  <si>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</si>
  <si>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</si>
  <si>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</si>
  <si>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</si>
  <si>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</si>
  <si>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</si>
  <si>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</si>
  <si>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</si>
  <si>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</si>
  <si>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</si>
  <si>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</si>
  <si>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</si>
  <si>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</si>
  <si>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</si>
  <si>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</si>
  <si>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</si>
  <si>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</si>
  <si>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</si>
  <si>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</si>
  <si>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</si>
  <si>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</si>
  <si>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</si>
  <si>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</si>
  <si>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</si>
  <si>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</si>
  <si>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</si>
  <si>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</si>
  <si>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</si>
  <si>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</si>
  <si>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>В том числе:</t>
  </si>
  <si>
    <t xml:space="preserve">Индекс промышленного производства 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</si>
  <si>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</si>
  <si>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</si>
  <si>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</si>
  <si>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</si>
  <si>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</si>
  <si>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</si>
  <si>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</si>
  <si>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</si>
  <si>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</si>
  <si>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</si>
  <si>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</si>
  <si>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</si>
  <si>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</si>
  <si>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</si>
  <si>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</si>
  <si>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</si>
  <si>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</si>
  <si>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</si>
  <si>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</si>
  <si>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</si>
  <si>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</si>
  <si>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</si>
  <si>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</si>
  <si>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</si>
  <si>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</si>
  <si>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</si>
  <si>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</si>
  <si>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</si>
  <si>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</si>
  <si>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</si>
  <si>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</si>
  <si>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</si>
  <si>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</si>
  <si>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</si>
  <si>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</si>
  <si>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</si>
  <si>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</si>
  <si>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</si>
  <si>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</si>
  <si>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</si>
  <si>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</si>
  <si>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</si>
  <si>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</si>
  <si>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</si>
  <si>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</si>
  <si>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</si>
  <si>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</si>
  <si>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</si>
  <si>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</si>
  <si>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</si>
  <si>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</si>
  <si>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</si>
  <si>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</si>
  <si>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</si>
  <si>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</si>
  <si>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</si>
  <si>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</si>
  <si>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</si>
  <si>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</si>
  <si>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</si>
  <si>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</si>
  <si>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</si>
  <si>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</si>
  <si>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</si>
  <si>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</si>
  <si>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</si>
  <si>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</si>
  <si>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</si>
  <si>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</si>
  <si>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</si>
  <si>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</si>
  <si>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</si>
  <si>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</si>
  <si>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</si>
  <si>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</si>
  <si>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</si>
  <si>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</si>
  <si>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</si>
  <si>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</si>
  <si>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</si>
  <si>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</si>
  <si>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</si>
  <si>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</si>
  <si>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</si>
  <si>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</si>
  <si>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</si>
  <si>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</si>
  <si>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</si>
  <si>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</si>
  <si>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</si>
  <si>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</si>
  <si>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</si>
  <si>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</si>
  <si>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</si>
  <si>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</si>
  <si>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2.2. Лесозаготовки</t>
  </si>
  <si>
    <t>Объем отгруженных товаров собственного производства по виду деятельности "Лесозаготовки"</t>
  </si>
  <si>
    <t>2.3. Сельское хозяйство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</si>
  <si>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</si>
  <si>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</si>
  <si>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</si>
  <si>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</si>
  <si>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</si>
  <si>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</si>
  <si>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</si>
  <si>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</si>
  <si>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</si>
  <si>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</si>
  <si>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</si>
  <si>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</si>
  <si>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</si>
  <si>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</si>
  <si>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</si>
  <si>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</si>
  <si>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</si>
  <si>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</si>
  <si>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</si>
  <si>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</si>
  <si>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</si>
  <si>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</si>
  <si>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</si>
  <si>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</si>
  <si>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</si>
  <si>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</si>
  <si>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</si>
  <si>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</si>
  <si>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</si>
  <si>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</si>
  <si>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</si>
  <si>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</si>
  <si>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</si>
  <si>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</si>
  <si>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</si>
  <si>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</si>
  <si>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</si>
  <si>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</si>
  <si>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</si>
  <si>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</si>
  <si>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</si>
  <si>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</si>
  <si>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</si>
  <si>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</si>
  <si>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</si>
  <si>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</si>
  <si>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</si>
  <si>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</si>
  <si>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</si>
  <si>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</si>
  <si>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</si>
  <si>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</si>
  <si>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</si>
  <si>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</si>
  <si>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</si>
  <si>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</si>
  <si>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</si>
  <si>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</si>
  <si>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</si>
  <si>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</si>
  <si>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</si>
  <si>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</si>
  <si>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2.4. Строительство</t>
  </si>
  <si>
    <t xml:space="preserve">2.5. Производство важнейших видов продукции в натуральном выражении </t>
  </si>
  <si>
    <t>Объем работ, выполненных по виду деятельности "Строительство"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</si>
  <si>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</si>
  <si>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</si>
  <si>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</si>
  <si>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</si>
  <si>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</si>
  <si>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Форма 2П</t>
  </si>
  <si>
    <t>2.1. Промышленное производство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</si>
  <si>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</si>
  <si>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</si>
  <si>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</si>
  <si>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</si>
  <si>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</si>
  <si>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</si>
  <si>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</si>
  <si>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</si>
  <si>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</si>
  <si>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</si>
  <si>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</si>
  <si>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</si>
  <si>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</si>
  <si>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</si>
  <si>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</si>
  <si>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</si>
  <si>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</si>
  <si>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</si>
  <si>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</si>
  <si>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</si>
  <si>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</si>
  <si>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</si>
  <si>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</si>
  <si>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</si>
  <si>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</si>
  <si>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</si>
  <si>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</si>
  <si>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</si>
  <si>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</si>
  <si>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</si>
  <si>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</si>
  <si>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</si>
  <si>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</si>
  <si>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</si>
  <si>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</si>
  <si>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</si>
  <si>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</si>
  <si>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</si>
  <si>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</si>
  <si>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</si>
  <si>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</si>
  <si>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</si>
  <si>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</si>
  <si>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</si>
  <si>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</si>
  <si>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</si>
  <si>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</si>
  <si>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</si>
  <si>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</si>
  <si>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</si>
  <si>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</si>
  <si>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</si>
  <si>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</si>
  <si>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</si>
  <si>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</si>
  <si>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</si>
  <si>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</si>
  <si>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</si>
  <si>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</si>
  <si>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</si>
  <si>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 xml:space="preserve">Основные показатели, представляемые для разработки прогноза социально-экономического развития на 2013 год и на период до 2015 года </t>
  </si>
  <si>
    <t>Овощи</t>
  </si>
  <si>
    <t>Мясо и субпродукты пищевые убойных животных</t>
  </si>
  <si>
    <t>Мясо и субпродукты пищевые домашней птицы</t>
  </si>
  <si>
    <t>Газ природный и попутный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</si>
  <si>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</si>
  <si>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</si>
  <si>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</si>
  <si>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</si>
  <si>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</si>
  <si>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</si>
  <si>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</si>
  <si>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</si>
  <si>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</si>
  <si>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</si>
  <si>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</si>
  <si>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</si>
  <si>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</si>
  <si>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</si>
  <si>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</si>
  <si>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</si>
  <si>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</si>
  <si>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</si>
  <si>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</si>
  <si>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</si>
  <si>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</si>
  <si>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</si>
  <si>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</si>
  <si>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</si>
  <si>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</si>
  <si>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</si>
  <si>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</si>
  <si>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</si>
  <si>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</si>
  <si>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</si>
  <si>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</si>
  <si>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</si>
  <si>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</si>
  <si>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</si>
  <si>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</si>
  <si>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</si>
  <si>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</si>
  <si>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</si>
  <si>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</si>
  <si>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</si>
  <si>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</si>
  <si>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</si>
  <si>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</si>
  <si>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Объем отгруженных товаров собственного производства, выполненных работ и услуг собственными силами</t>
  </si>
  <si>
    <t>индекс-дефлятор % к предыдущему году</t>
  </si>
  <si>
    <t xml:space="preserve">Объем отгруженных товаров собственного производства, выполненных работ и услуг собственными силами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</si>
  <si>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</si>
  <si>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</si>
  <si>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5. Инвестиции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</si>
  <si>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</si>
  <si>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</si>
  <si>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</si>
  <si>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</si>
  <si>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</si>
  <si>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</si>
  <si>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</si>
  <si>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</si>
  <si>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</si>
  <si>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</si>
  <si>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</si>
  <si>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</si>
  <si>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</si>
  <si>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</si>
  <si>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</si>
  <si>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</si>
  <si>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</si>
  <si>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</si>
  <si>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</si>
  <si>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</si>
  <si>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</si>
  <si>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</si>
  <si>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</si>
  <si>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</si>
  <si>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</si>
  <si>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</si>
  <si>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</si>
  <si>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</si>
  <si>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</si>
  <si>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</si>
  <si>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</si>
  <si>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</si>
  <si>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</si>
  <si>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</si>
  <si>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</si>
  <si>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</si>
  <si>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</si>
  <si>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</si>
  <si>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</si>
  <si>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</si>
  <si>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</si>
  <si>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6. Труд и занятость</t>
  </si>
  <si>
    <t>7. Развитие социальной сферы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</si>
  <si>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</si>
  <si>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</si>
  <si>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</si>
  <si>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</si>
  <si>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</si>
  <si>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</si>
  <si>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</si>
  <si>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</si>
  <si>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</si>
  <si>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</si>
  <si>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</si>
  <si>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</si>
  <si>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</si>
  <si>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</si>
  <si>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</si>
  <si>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</si>
  <si>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</si>
  <si>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</si>
  <si>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</si>
  <si>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</si>
  <si>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</si>
  <si>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</si>
  <si>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</si>
  <si>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</si>
  <si>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</si>
  <si>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</si>
  <si>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</si>
  <si>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</si>
  <si>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</si>
  <si>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</si>
  <si>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</si>
  <si>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</si>
  <si>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</si>
  <si>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</si>
  <si>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</si>
  <si>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</si>
  <si>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</si>
  <si>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</si>
  <si>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Доходы, полученные от:</t>
  </si>
  <si>
    <t xml:space="preserve">продажи имущества, находящегося в муниципальной собственности 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</si>
  <si>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</si>
  <si>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</si>
  <si>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</si>
  <si>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</si>
  <si>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</si>
  <si>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</si>
  <si>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</si>
  <si>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</si>
  <si>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</si>
  <si>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</si>
  <si>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</si>
  <si>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</si>
  <si>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</si>
  <si>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</si>
  <si>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</si>
  <si>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</si>
  <si>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</si>
  <si>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</si>
  <si>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</si>
  <si>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</si>
  <si>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</si>
  <si>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</si>
  <si>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</si>
  <si>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</si>
  <si>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</si>
  <si>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</si>
  <si>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</si>
  <si>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</si>
  <si>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</si>
  <si>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</si>
  <si>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</si>
  <si>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</si>
  <si>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</si>
  <si>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</si>
  <si>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</si>
  <si>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</si>
  <si>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</si>
  <si>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</si>
  <si>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</si>
  <si>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</si>
  <si>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</si>
  <si>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</si>
  <si>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</si>
  <si>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</si>
  <si>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</si>
  <si>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</si>
  <si>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</si>
  <si>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</si>
  <si>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</si>
  <si>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</si>
  <si>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</si>
  <si>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</si>
  <si>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</si>
  <si>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</si>
  <si>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</si>
  <si>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</si>
  <si>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</si>
  <si>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</si>
  <si>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</si>
  <si>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</si>
  <si>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</si>
  <si>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</si>
  <si>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</si>
  <si>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</si>
  <si>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</si>
  <si>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</si>
  <si>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</si>
  <si>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</si>
  <si>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</si>
  <si>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</si>
  <si>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</si>
  <si>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</si>
  <si>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</si>
  <si>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</si>
  <si>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</si>
  <si>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</si>
  <si>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</si>
  <si>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</si>
  <si>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</si>
  <si>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</si>
  <si>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</si>
  <si>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</si>
  <si>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</si>
  <si>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</si>
  <si>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</si>
  <si>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</si>
  <si>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</si>
  <si>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</si>
  <si>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</si>
  <si>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</si>
  <si>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</si>
  <si>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</si>
  <si>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</si>
  <si>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</si>
  <si>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</si>
  <si>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</si>
  <si>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</si>
  <si>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</si>
  <si>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</si>
  <si>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</si>
  <si>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</si>
  <si>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</si>
  <si>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</si>
  <si>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</si>
  <si>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</si>
  <si>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</si>
  <si>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</si>
  <si>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</si>
  <si>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</si>
  <si>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</si>
  <si>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</si>
  <si>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</si>
  <si>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</si>
  <si>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</si>
  <si>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</si>
  <si>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</si>
  <si>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</si>
  <si>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</si>
  <si>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</si>
  <si>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</si>
  <si>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</si>
  <si>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</si>
  <si>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</si>
  <si>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</si>
  <si>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</si>
  <si>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</si>
  <si>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</si>
  <si>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</si>
  <si>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</si>
  <si>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</si>
  <si>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</si>
  <si>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</si>
  <si>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</si>
  <si>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</si>
  <si>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</si>
  <si>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</si>
  <si>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</si>
  <si>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</si>
  <si>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</si>
  <si>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</si>
  <si>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</si>
  <si>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</si>
  <si>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</si>
  <si>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</si>
  <si>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</si>
  <si>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</si>
  <si>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</si>
  <si>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</si>
  <si>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</si>
  <si>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</si>
  <si>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</si>
  <si>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</si>
  <si>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</si>
  <si>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</si>
  <si>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</si>
  <si>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</si>
  <si>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</si>
  <si>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</si>
  <si>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</si>
  <si>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</si>
  <si>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</si>
  <si>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</si>
  <si>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</si>
  <si>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</si>
  <si>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</si>
  <si>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</si>
  <si>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</si>
  <si>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</si>
  <si>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</si>
  <si>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</si>
  <si>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</si>
  <si>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</si>
  <si>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</si>
  <si>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</si>
  <si>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</si>
  <si>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</si>
  <si>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</si>
  <si>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</si>
  <si>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</si>
  <si>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</si>
  <si>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</si>
  <si>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</si>
  <si>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</si>
  <si>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</si>
  <si>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</si>
  <si>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</si>
  <si>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</si>
  <si>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</si>
  <si>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</si>
  <si>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</si>
  <si>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</si>
  <si>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</si>
  <si>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</si>
  <si>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</si>
  <si>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</si>
  <si>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</si>
  <si>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t>Древесина необработанная</t>
  </si>
  <si>
    <t>Брёвна хвойных пород</t>
  </si>
  <si>
    <t>Брёвна лиственных пород</t>
  </si>
  <si>
    <t>Лесоматериалы, продольно распиленные</t>
  </si>
  <si>
    <t>Количество средних предприятий - всего по состоянию на конец года</t>
  </si>
  <si>
    <t>Число малых предприятий, в том числе микропредприятий (на конец года)</t>
  </si>
  <si>
    <t>в том числе по отдельным видам экономической деятельности: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</si>
  <si>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</si>
  <si>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</si>
  <si>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</si>
  <si>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Среднесписочная численность работников (без внешних совместителей) , занятых на средних предприятиях - всего</t>
  </si>
  <si>
    <t>Среднесписочная численность работников (без внешних совместителей), занятых на малых предприятиях, в т.ч. микропредприятиях - всего</t>
  </si>
  <si>
    <t>Оборот средних предприятий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</si>
  <si>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</si>
  <si>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</si>
  <si>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</si>
  <si>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</si>
  <si>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</si>
  <si>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Общая площадь муниципального жилищного фонда</t>
  </si>
  <si>
    <t>тыс.чел</t>
  </si>
  <si>
    <t xml:space="preserve">                                                                  по муниципальному образованию муниципальному району "Сыктывдинский"</t>
  </si>
  <si>
    <t xml:space="preserve">   продажа имущества</t>
  </si>
  <si>
    <t xml:space="preserve">   арендная плата имущество</t>
  </si>
  <si>
    <t>Общая площадь жилых помещений, (на конец года)</t>
  </si>
  <si>
    <t>число больничных коек</t>
  </si>
  <si>
    <t>ед.</t>
  </si>
  <si>
    <t>мощность амбулаторно-поликлинических учреждений</t>
  </si>
  <si>
    <t xml:space="preserve">посещений в смену </t>
  </si>
  <si>
    <t>чел.</t>
  </si>
  <si>
    <t>численность врачей</t>
  </si>
  <si>
    <t>численность среднего медицинского персонала</t>
  </si>
  <si>
    <t>количество общедоступных библиотек</t>
  </si>
  <si>
    <t xml:space="preserve">Количество учреждений культурно-досугового типа </t>
  </si>
  <si>
    <t>учрежд.</t>
  </si>
  <si>
    <t>н/д</t>
  </si>
  <si>
    <t>Оборот малых предприятий, в т.ч. Микропредприятий</t>
  </si>
  <si>
    <t>всего мест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</si>
</sst>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sz val="8"/>
      <name val="Tahoma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b/>
      <sz val="12"/>
      <color indexed="12"/>
      <name val="Tahoma"/>
      <family val="2"/>
    </font>
    <font>
      <b/>
      <sz val="11"/>
      <color indexed="12"/>
      <name val="Tahoma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30" xfId="0" applyFont="1" applyFill="1" applyBorder="1" applyAlignment="1" applyProtection="1">
      <alignment horizontal="left" vertical="center" wrapText="1"/>
      <protection/>
    </xf>
    <xf numFmtId="0" fontId="15" fillId="33" borderId="30" xfId="0" applyFont="1" applyFill="1" applyBorder="1" applyAlignment="1" applyProtection="1">
      <alignment horizontal="left" vertical="center" wrapText="1" indent="2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15" fillId="0" borderId="30" xfId="0" applyFont="1" applyFill="1" applyBorder="1" applyAlignment="1" applyProtection="1">
      <alignment horizontal="left" vertical="center" wrapText="1" indent="2"/>
      <protection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15" fillId="0" borderId="30" xfId="0" applyFont="1" applyFill="1" applyBorder="1" applyAlignment="1" applyProtection="1">
      <alignment horizontal="left" vertical="center" wrapText="1" indent="3"/>
      <protection/>
    </xf>
    <xf numFmtId="0" fontId="28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15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left" vertical="top" wrapText="1" indent="3"/>
      <protection/>
    </xf>
    <xf numFmtId="0" fontId="15" fillId="0" borderId="30" xfId="0" applyFont="1" applyFill="1" applyBorder="1" applyAlignment="1" applyProtection="1">
      <alignment horizontal="left" vertical="top" wrapText="1" indent="1"/>
      <protection/>
    </xf>
    <xf numFmtId="0" fontId="27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left" vertical="center" wrapText="1" indent="4"/>
      <protection/>
    </xf>
    <xf numFmtId="0" fontId="15" fillId="0" borderId="30" xfId="0" applyFont="1" applyFill="1" applyBorder="1" applyAlignment="1" applyProtection="1">
      <alignment horizontal="left" vertical="center" wrapText="1" indent="5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left" vertical="top" wrapText="1" indent="2"/>
      <protection/>
    </xf>
    <xf numFmtId="49" fontId="15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15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15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0" fillId="0" borderId="30" xfId="0" applyFill="1" applyBorder="1" applyAlignment="1">
      <alignment/>
    </xf>
    <xf numFmtId="2" fontId="26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0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0" xfId="0" applyNumberFormat="1" applyFont="1" applyFill="1" applyBorder="1" applyAlignment="1">
      <alignment horizontal="right"/>
    </xf>
    <xf numFmtId="2" fontId="33" fillId="0" borderId="30" xfId="0" applyNumberFormat="1" applyFont="1" applyFill="1" applyBorder="1" applyAlignment="1" applyProtection="1">
      <alignment horizontal="right"/>
      <protection locked="0"/>
    </xf>
    <xf numFmtId="2" fontId="10" fillId="0" borderId="30" xfId="0" applyNumberFormat="1" applyFont="1" applyFill="1" applyBorder="1" applyAlignment="1" applyProtection="1">
      <alignment horizontal="right" vertical="center"/>
      <protection/>
    </xf>
    <xf numFmtId="0" fontId="26" fillId="0" borderId="30" xfId="0" applyFont="1" applyFill="1" applyBorder="1" applyAlignment="1">
      <alignment horizontal="center" vertical="top" wrapText="1"/>
    </xf>
    <xf numFmtId="49" fontId="26" fillId="0" borderId="30" xfId="0" applyNumberFormat="1" applyFont="1" applyFill="1" applyBorder="1" applyAlignment="1">
      <alignment horizontal="center" vertical="top" wrapText="1"/>
    </xf>
    <xf numFmtId="2" fontId="2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Alignment="1" applyProtection="1">
      <alignment horizontal="right" vertical="center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2" fontId="26" fillId="0" borderId="31" xfId="0" applyNumberFormat="1" applyFont="1" applyFill="1" applyBorder="1" applyAlignment="1" applyProtection="1">
      <alignment horizontal="center" vertical="center"/>
      <protection locked="0"/>
    </xf>
    <xf numFmtId="2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2" fontId="33" fillId="0" borderId="31" xfId="0" applyNumberFormat="1" applyFont="1" applyFill="1" applyBorder="1" applyAlignment="1">
      <alignment horizontal="right"/>
    </xf>
    <xf numFmtId="2" fontId="33" fillId="0" borderId="31" xfId="0" applyNumberFormat="1" applyFont="1" applyFill="1" applyBorder="1" applyAlignment="1" applyProtection="1">
      <alignment horizontal="right"/>
      <protection locked="0"/>
    </xf>
    <xf numFmtId="49" fontId="23" fillId="0" borderId="41" xfId="0" applyNumberFormat="1" applyFont="1" applyFill="1" applyBorder="1" applyAlignment="1" applyProtection="1">
      <alignment horizontal="centerContinuous" vertical="center"/>
      <protection/>
    </xf>
    <xf numFmtId="49" fontId="23" fillId="0" borderId="41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41" xfId="0" applyNumberFormat="1" applyFont="1" applyFill="1" applyBorder="1" applyAlignment="1" applyProtection="1">
      <alignment horizontal="center" vertical="center" wrapText="1"/>
      <protection/>
    </xf>
    <xf numFmtId="49" fontId="23" fillId="0" borderId="41" xfId="0" applyNumberFormat="1" applyFont="1" applyFill="1" applyBorder="1" applyAlignment="1" applyProtection="1">
      <alignment horizontal="left" vertical="center" wrapText="1"/>
      <protection/>
    </xf>
    <xf numFmtId="0" fontId="23" fillId="0" borderId="41" xfId="0" applyFont="1" applyFill="1" applyBorder="1" applyAlignment="1" applyProtection="1">
      <alignment horizontal="centerContinuous" vertical="center" wrapText="1"/>
      <protection/>
    </xf>
    <xf numFmtId="0" fontId="23" fillId="0" borderId="41" xfId="0" applyFont="1" applyFill="1" applyBorder="1" applyAlignment="1" applyProtection="1">
      <alignment horizontal="centerContinuous" vertical="center"/>
      <protection/>
    </xf>
    <xf numFmtId="0" fontId="23" fillId="0" borderId="41" xfId="0" applyFont="1" applyFill="1" applyBorder="1" applyAlignment="1" applyProtection="1">
      <alignment horizontal="centerContinuous"/>
      <protection/>
    </xf>
    <xf numFmtId="0" fontId="23" fillId="0" borderId="41" xfId="0" applyFont="1" applyFill="1" applyBorder="1" applyAlignment="1" applyProtection="1">
      <alignment horizontal="right"/>
      <protection/>
    </xf>
    <xf numFmtId="0" fontId="37" fillId="0" borderId="31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0" fontId="15" fillId="33" borderId="30" xfId="0" applyFont="1" applyFill="1" applyBorder="1" applyAlignment="1" applyProtection="1">
      <alignment horizontal="left" wrapText="1" indent="1"/>
      <protection/>
    </xf>
    <xf numFmtId="0" fontId="38" fillId="33" borderId="30" xfId="0" applyFont="1" applyFill="1" applyBorder="1" applyAlignment="1" applyProtection="1">
      <alignment horizontal="left" vertical="center" wrapText="1"/>
      <protection/>
    </xf>
    <xf numFmtId="0" fontId="15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38" fillId="0" borderId="30" xfId="0" applyFont="1" applyFill="1" applyBorder="1" applyAlignment="1" applyProtection="1">
      <alignment horizontal="left" vertical="top" wrapText="1"/>
      <protection/>
    </xf>
    <xf numFmtId="0" fontId="15" fillId="0" borderId="30" xfId="0" applyFont="1" applyBorder="1" applyAlignment="1">
      <alignment horizontal="left" vertical="top" wrapText="1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>
      <alignment horizontal="left" vertical="top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right"/>
      <protection/>
    </xf>
    <xf numFmtId="49" fontId="5" fillId="0" borderId="30" xfId="0" applyNumberFormat="1" applyFont="1" applyFill="1" applyBorder="1" applyAlignment="1" applyProtection="1">
      <alignment horizontal="left"/>
      <protection/>
    </xf>
    <xf numFmtId="2" fontId="10" fillId="0" borderId="30" xfId="0" applyNumberFormat="1" applyFont="1" applyFill="1" applyBorder="1" applyAlignment="1" applyProtection="1">
      <alignment horizontal="right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15" fillId="33" borderId="30" xfId="0" applyFont="1" applyFill="1" applyBorder="1" applyAlignment="1" applyProtection="1">
      <alignment horizontal="left" vertical="center" wrapText="1" inden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 applyProtection="1">
      <alignment horizontal="center"/>
      <protection/>
    </xf>
    <xf numFmtId="49" fontId="5" fillId="0" borderId="42" xfId="0" applyNumberFormat="1" applyFont="1" applyFill="1" applyBorder="1" applyAlignment="1" applyProtection="1">
      <alignment horizontal="right"/>
      <protection/>
    </xf>
    <xf numFmtId="49" fontId="5" fillId="0" borderId="42" xfId="0" applyNumberFormat="1" applyFont="1" applyFill="1" applyBorder="1" applyAlignment="1" applyProtection="1">
      <alignment horizontal="left"/>
      <protection/>
    </xf>
    <xf numFmtId="2" fontId="10" fillId="0" borderId="42" xfId="0" applyNumberFormat="1" applyFont="1" applyFill="1" applyBorder="1" applyAlignment="1" applyProtection="1">
      <alignment horizontal="right"/>
      <protection/>
    </xf>
    <xf numFmtId="0" fontId="3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Border="1" applyAlignment="1">
      <alignment horizontal="left" vertical="top" wrapText="1" indent="1"/>
    </xf>
    <xf numFmtId="4" fontId="40" fillId="0" borderId="30" xfId="43" applyNumberFormat="1" applyFont="1" applyFill="1" applyBorder="1" applyAlignment="1" applyProtection="1">
      <alignment horizontal="center" vertical="center"/>
      <protection/>
    </xf>
    <xf numFmtId="4" fontId="40" fillId="0" borderId="30" xfId="43" applyNumberFormat="1" applyFont="1" applyFill="1" applyBorder="1" applyAlignment="1" applyProtection="1">
      <alignment horizontal="center" vertical="center"/>
      <protection locked="0"/>
    </xf>
    <xf numFmtId="2" fontId="33" fillId="0" borderId="30" xfId="0" applyNumberFormat="1" applyFont="1" applyFill="1" applyBorder="1" applyAlignment="1" applyProtection="1">
      <alignment horizontal="center" vertical="center"/>
      <protection locked="0"/>
    </xf>
    <xf numFmtId="2" fontId="10" fillId="0" borderId="30" xfId="0" applyNumberFormat="1" applyFont="1" applyFill="1" applyBorder="1" applyAlignment="1" applyProtection="1">
      <alignment horizontal="center" vertical="center"/>
      <protection/>
    </xf>
    <xf numFmtId="2" fontId="33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35" borderId="30" xfId="0" applyFont="1" applyFill="1" applyBorder="1" applyAlignment="1" applyProtection="1">
      <alignment horizontal="left" vertical="center" wrapText="1" indent="1"/>
      <protection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2" fontId="10" fillId="35" borderId="30" xfId="0" applyNumberFormat="1" applyFont="1" applyFill="1" applyBorder="1" applyAlignment="1" applyProtection="1">
      <alignment horizontal="right" vertical="center"/>
      <protection/>
    </xf>
    <xf numFmtId="0" fontId="26" fillId="35" borderId="30" xfId="0" applyFont="1" applyFill="1" applyBorder="1" applyAlignment="1">
      <alignment horizontal="center" vertical="top" wrapText="1"/>
    </xf>
    <xf numFmtId="49" fontId="26" fillId="35" borderId="30" xfId="0" applyNumberFormat="1" applyFont="1" applyFill="1" applyBorder="1" applyAlignment="1">
      <alignment horizontal="center" vertical="top" wrapText="1"/>
    </xf>
    <xf numFmtId="2" fontId="33" fillId="35" borderId="30" xfId="0" applyNumberFormat="1" applyFont="1" applyFill="1" applyBorder="1" applyAlignment="1">
      <alignment horizontal="right"/>
    </xf>
    <xf numFmtId="2" fontId="33" fillId="35" borderId="30" xfId="0" applyNumberFormat="1" applyFont="1" applyFill="1" applyBorder="1" applyAlignment="1" applyProtection="1">
      <alignment horizontal="right"/>
      <protection locked="0"/>
    </xf>
    <xf numFmtId="2" fontId="10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Alignment="1" applyProtection="1">
      <alignment/>
      <protection/>
    </xf>
    <xf numFmtId="0" fontId="15" fillId="35" borderId="30" xfId="0" applyFont="1" applyFill="1" applyBorder="1" applyAlignment="1" applyProtection="1">
      <alignment horizontal="left" vertical="center" wrapText="1" indent="2"/>
      <protection/>
    </xf>
    <xf numFmtId="0" fontId="5" fillId="35" borderId="0" xfId="0" applyFont="1" applyFill="1" applyBorder="1" applyAlignment="1" applyProtection="1">
      <alignment/>
      <protection/>
    </xf>
    <xf numFmtId="0" fontId="15" fillId="35" borderId="30" xfId="0" applyFont="1" applyFill="1" applyBorder="1" applyAlignment="1">
      <alignment horizontal="left" vertical="top" wrapText="1"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49" fontId="5" fillId="35" borderId="0" xfId="0" applyNumberFormat="1" applyFont="1" applyFill="1" applyBorder="1" applyAlignment="1" applyProtection="1">
      <alignment horizontal="center" vertical="center"/>
      <protection/>
    </xf>
    <xf numFmtId="49" fontId="5" fillId="35" borderId="0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0" applyNumberFormat="1" applyFont="1" applyFill="1" applyBorder="1" applyAlignment="1" applyProtection="1">
      <alignment horizontal="left"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2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3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8" fillId="0" borderId="45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46" xfId="0" applyFont="1" applyBorder="1" applyAlignment="1" applyProtection="1">
      <alignment horizontal="left" vertical="top" wrapTex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5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  <pageSetUpPr fitToPage="1"/>
  </sheetPr>
  <dimension ref="A1:U721"/>
  <sheetViews>
    <sheetView tabSelected="1" view="pageBreakPreview" zoomScale="89" zoomScaleNormal="120" zoomScaleSheetLayoutView="89" zoomScalePageLayoutView="0" workbookViewId="0" topLeftCell="A1">
      <pane xSplit="11" ySplit="8" topLeftCell="L90" activePane="bottomRight" state="frozen"/>
      <selection pane="topLeft" activeCell="A1" sqref="A1"/>
      <selection pane="topRight" activeCell="L1" sqref="L1"/>
      <selection pane="bottomLeft" activeCell="A9" sqref="A9"/>
      <selection pane="bottomRight" activeCell="S78" sqref="S78"/>
    </sheetView>
  </sheetViews>
  <sheetFormatPr defaultColWidth="8.875" defaultRowHeight="12.75"/>
  <cols>
    <col min="1" max="1" width="41.00390625" style="2" customWidth="1"/>
    <col min="2" max="2" width="24.0039062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3" width="10.75390625" style="2" customWidth="1"/>
    <col min="14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233"/>
      <c r="B1" s="190"/>
      <c r="C1" s="190"/>
      <c r="D1" s="190"/>
      <c r="E1" s="190"/>
      <c r="F1" s="190"/>
      <c r="G1" s="21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307" t="s">
        <v>463</v>
      </c>
      <c r="T1" s="308"/>
      <c r="U1" s="56"/>
    </row>
    <row r="2" spans="1:21" ht="24" customHeight="1">
      <c r="A2" s="309" t="s">
        <v>525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58"/>
    </row>
    <row r="3" spans="1:21" ht="24" customHeight="1">
      <c r="A3" s="309" t="s">
        <v>878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  <c r="O3" s="310"/>
      <c r="P3" s="310"/>
      <c r="Q3" s="310"/>
      <c r="R3" s="310"/>
      <c r="S3" s="310"/>
      <c r="T3" s="310"/>
      <c r="U3" s="58"/>
    </row>
    <row r="4" spans="1:20" ht="18" customHeight="1">
      <c r="A4" s="195"/>
      <c r="B4" s="196"/>
      <c r="C4" s="197">
        <v>1</v>
      </c>
      <c r="D4" s="198"/>
      <c r="E4" s="199"/>
      <c r="F4" s="200"/>
      <c r="G4" s="201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ht="15.75" customHeight="1" thickBo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2"/>
    </row>
    <row r="6" spans="1:20" ht="24" customHeight="1" thickBot="1" thickTop="1">
      <c r="A6" s="318" t="s">
        <v>19</v>
      </c>
      <c r="B6" s="318" t="s">
        <v>20</v>
      </c>
      <c r="C6" s="240" t="s">
        <v>21</v>
      </c>
      <c r="D6" s="241" t="s">
        <v>22</v>
      </c>
      <c r="E6" s="242" t="s">
        <v>23</v>
      </c>
      <c r="F6" s="241" t="s">
        <v>24</v>
      </c>
      <c r="G6" s="243" t="s">
        <v>25</v>
      </c>
      <c r="H6" s="244" t="s">
        <v>26</v>
      </c>
      <c r="I6" s="244"/>
      <c r="J6" s="244"/>
      <c r="K6" s="244"/>
      <c r="L6" s="259" t="s">
        <v>26</v>
      </c>
      <c r="M6" s="259" t="s">
        <v>26</v>
      </c>
      <c r="N6" s="259" t="s">
        <v>27</v>
      </c>
      <c r="O6" s="244" t="s">
        <v>28</v>
      </c>
      <c r="P6" s="244"/>
      <c r="Q6" s="244"/>
      <c r="R6" s="244"/>
      <c r="S6" s="244"/>
      <c r="T6" s="244"/>
    </row>
    <row r="7" spans="1:20" ht="13.5" customHeight="1" thickBot="1" thickTop="1">
      <c r="A7" s="318"/>
      <c r="B7" s="318"/>
      <c r="C7" s="245"/>
      <c r="D7" s="246"/>
      <c r="E7" s="247"/>
      <c r="F7" s="245"/>
      <c r="G7" s="243"/>
      <c r="H7" s="245">
        <v>1998</v>
      </c>
      <c r="I7" s="245">
        <v>1999</v>
      </c>
      <c r="J7" s="245">
        <v>2000</v>
      </c>
      <c r="K7" s="245">
        <v>2001</v>
      </c>
      <c r="L7" s="315">
        <v>2010</v>
      </c>
      <c r="M7" s="315">
        <v>2011</v>
      </c>
      <c r="N7" s="315">
        <v>2012</v>
      </c>
      <c r="O7" s="313">
        <v>2013</v>
      </c>
      <c r="P7" s="317"/>
      <c r="Q7" s="313">
        <v>2014</v>
      </c>
      <c r="R7" s="314"/>
      <c r="S7" s="313">
        <v>2015</v>
      </c>
      <c r="T7" s="313"/>
    </row>
    <row r="8" spans="1:20" ht="14.25" customHeight="1" thickBot="1" thickTop="1">
      <c r="A8" s="318"/>
      <c r="B8" s="318"/>
      <c r="C8" s="245"/>
      <c r="D8" s="246"/>
      <c r="E8" s="247"/>
      <c r="F8" s="245"/>
      <c r="G8" s="243"/>
      <c r="H8" s="245"/>
      <c r="I8" s="245"/>
      <c r="J8" s="245"/>
      <c r="K8" s="245"/>
      <c r="L8" s="316"/>
      <c r="M8" s="316"/>
      <c r="N8" s="316"/>
      <c r="O8" s="260" t="s">
        <v>29</v>
      </c>
      <c r="P8" s="259" t="s">
        <v>30</v>
      </c>
      <c r="Q8" s="260" t="s">
        <v>29</v>
      </c>
      <c r="R8" s="259" t="s">
        <v>30</v>
      </c>
      <c r="S8" s="260" t="s">
        <v>29</v>
      </c>
      <c r="T8" s="259" t="s">
        <v>30</v>
      </c>
    </row>
    <row r="9" spans="1:20" s="3" customFormat="1" ht="23.25" customHeight="1" thickTop="1">
      <c r="A9" s="248" t="s">
        <v>428</v>
      </c>
      <c r="B9" s="234"/>
      <c r="C9" s="235"/>
      <c r="D9" s="236"/>
      <c r="E9" s="236"/>
      <c r="F9" s="236"/>
      <c r="G9" s="237"/>
      <c r="H9" s="238"/>
      <c r="I9" s="238"/>
      <c r="J9" s="238"/>
      <c r="K9" s="238"/>
      <c r="L9" s="239"/>
      <c r="M9" s="239"/>
      <c r="N9" s="239"/>
      <c r="O9" s="239"/>
      <c r="P9" s="239"/>
      <c r="Q9" s="239"/>
      <c r="R9" s="239"/>
      <c r="S9" s="239"/>
      <c r="T9" s="239"/>
    </row>
    <row r="10" spans="1:20" s="288" customFormat="1" ht="22.5" customHeight="1">
      <c r="A10" s="184" t="s">
        <v>94</v>
      </c>
      <c r="B10" s="139" t="s">
        <v>355</v>
      </c>
      <c r="C10" s="286">
        <v>1</v>
      </c>
      <c r="D10" s="231"/>
      <c r="E10" s="231"/>
      <c r="F10" s="231"/>
      <c r="G10" s="232" t="s">
        <v>216</v>
      </c>
      <c r="H10" s="287"/>
      <c r="I10" s="287"/>
      <c r="J10" s="287"/>
      <c r="K10" s="287"/>
      <c r="L10" s="283">
        <v>22.66</v>
      </c>
      <c r="M10" s="283">
        <v>22.939</v>
      </c>
      <c r="N10" s="284">
        <v>23.240000000000002</v>
      </c>
      <c r="O10" s="284">
        <v>23.35</v>
      </c>
      <c r="P10" s="284">
        <v>23.4</v>
      </c>
      <c r="Q10" s="284">
        <v>23.45</v>
      </c>
      <c r="R10" s="285">
        <v>23.5</v>
      </c>
      <c r="S10" s="285">
        <v>23.5</v>
      </c>
      <c r="T10" s="285">
        <v>23.55</v>
      </c>
    </row>
    <row r="11" spans="1:21" s="66" customFormat="1" ht="21.75" customHeight="1">
      <c r="A11" s="249" t="s">
        <v>436</v>
      </c>
      <c r="B11" s="139"/>
      <c r="C11" s="228"/>
      <c r="D11" s="224"/>
      <c r="E11" s="224"/>
      <c r="F11" s="224"/>
      <c r="G11" s="225"/>
      <c r="H11" s="226"/>
      <c r="I11" s="226"/>
      <c r="J11" s="226"/>
      <c r="K11" s="226"/>
      <c r="L11" s="227"/>
      <c r="M11" s="227"/>
      <c r="N11" s="227"/>
      <c r="O11" s="227"/>
      <c r="P11" s="227"/>
      <c r="Q11" s="227"/>
      <c r="R11" s="227"/>
      <c r="S11" s="227"/>
      <c r="T11" s="227"/>
      <c r="U11" s="3"/>
    </row>
    <row r="12" spans="1:20" ht="28.5">
      <c r="A12" s="143" t="s">
        <v>464</v>
      </c>
      <c r="B12" s="133"/>
      <c r="C12" s="228"/>
      <c r="D12" s="229"/>
      <c r="E12" s="229"/>
      <c r="F12" s="229"/>
      <c r="G12" s="230"/>
      <c r="H12" s="226"/>
      <c r="I12" s="226"/>
      <c r="J12" s="226"/>
      <c r="K12" s="226"/>
      <c r="L12" s="227"/>
      <c r="M12" s="227"/>
      <c r="N12" s="227"/>
      <c r="O12" s="227"/>
      <c r="P12" s="227"/>
      <c r="Q12" s="227"/>
      <c r="R12" s="227"/>
      <c r="S12" s="227"/>
      <c r="T12" s="227"/>
    </row>
    <row r="13" spans="1:20" s="3" customFormat="1" ht="12.75">
      <c r="A13" s="137" t="s">
        <v>294</v>
      </c>
      <c r="B13" s="133" t="s">
        <v>429</v>
      </c>
      <c r="C13" s="228">
        <v>1</v>
      </c>
      <c r="D13" s="229"/>
      <c r="E13" s="229"/>
      <c r="F13" s="229"/>
      <c r="G13" s="230" t="s">
        <v>217</v>
      </c>
      <c r="H13" s="226"/>
      <c r="I13" s="226"/>
      <c r="J13" s="226"/>
      <c r="K13" s="226"/>
      <c r="L13" s="227">
        <v>103.7</v>
      </c>
      <c r="M13" s="227">
        <v>103</v>
      </c>
      <c r="N13" s="227">
        <v>103</v>
      </c>
      <c r="O13" s="227">
        <v>103</v>
      </c>
      <c r="P13" s="227">
        <v>104</v>
      </c>
      <c r="Q13" s="227">
        <v>103</v>
      </c>
      <c r="R13" s="227">
        <v>104</v>
      </c>
      <c r="S13" s="227">
        <v>103</v>
      </c>
      <c r="T13" s="227">
        <v>104</v>
      </c>
    </row>
    <row r="14" spans="1:20" ht="14.25">
      <c r="A14" s="150" t="s">
        <v>446</v>
      </c>
      <c r="B14" s="133"/>
      <c r="C14" s="228"/>
      <c r="D14" s="229"/>
      <c r="E14" s="229"/>
      <c r="F14" s="229"/>
      <c r="G14" s="230"/>
      <c r="H14" s="226"/>
      <c r="I14" s="226"/>
      <c r="J14" s="226"/>
      <c r="K14" s="226"/>
      <c r="L14" s="227"/>
      <c r="M14" s="227"/>
      <c r="N14" s="227"/>
      <c r="O14" s="227"/>
      <c r="P14" s="227"/>
      <c r="Q14" s="227"/>
      <c r="R14" s="227"/>
      <c r="S14" s="227"/>
      <c r="T14" s="227"/>
    </row>
    <row r="15" spans="1:20" ht="31.5">
      <c r="A15" s="137" t="s">
        <v>573</v>
      </c>
      <c r="B15" s="133" t="s">
        <v>441</v>
      </c>
      <c r="C15" s="228">
        <v>1</v>
      </c>
      <c r="D15" s="229"/>
      <c r="E15" s="229"/>
      <c r="F15" s="229"/>
      <c r="G15" s="230" t="s">
        <v>216</v>
      </c>
      <c r="H15" s="226"/>
      <c r="I15" s="226"/>
      <c r="J15" s="226"/>
      <c r="K15" s="226"/>
      <c r="L15" s="227" t="s">
        <v>325</v>
      </c>
      <c r="M15" s="227" t="s">
        <v>325</v>
      </c>
      <c r="N15" s="227" t="s">
        <v>325</v>
      </c>
      <c r="O15" s="227" t="s">
        <v>325</v>
      </c>
      <c r="P15" s="227" t="s">
        <v>325</v>
      </c>
      <c r="Q15" s="227" t="s">
        <v>325</v>
      </c>
      <c r="R15" s="227" t="s">
        <v>325</v>
      </c>
      <c r="S15" s="227" t="s">
        <v>325</v>
      </c>
      <c r="T15" s="227" t="s">
        <v>325</v>
      </c>
    </row>
    <row r="16" spans="1:20" ht="18">
      <c r="A16" s="137"/>
      <c r="B16" s="133" t="s">
        <v>442</v>
      </c>
      <c r="C16" s="228">
        <v>1</v>
      </c>
      <c r="D16" s="229"/>
      <c r="E16" s="229"/>
      <c r="F16" s="229"/>
      <c r="G16" s="230" t="s">
        <v>215</v>
      </c>
      <c r="H16" s="226"/>
      <c r="I16" s="226"/>
      <c r="J16" s="226"/>
      <c r="K16" s="226"/>
      <c r="L16" s="227" t="s">
        <v>325</v>
      </c>
      <c r="M16" s="227" t="s">
        <v>325</v>
      </c>
      <c r="N16" s="227" t="s">
        <v>325</v>
      </c>
      <c r="O16" s="227" t="s">
        <v>325</v>
      </c>
      <c r="P16" s="227" t="s">
        <v>325</v>
      </c>
      <c r="Q16" s="227" t="s">
        <v>325</v>
      </c>
      <c r="R16" s="227" t="s">
        <v>325</v>
      </c>
      <c r="S16" s="227" t="s">
        <v>325</v>
      </c>
      <c r="T16" s="227" t="s">
        <v>325</v>
      </c>
    </row>
    <row r="17" spans="1:20" ht="18">
      <c r="A17" s="137"/>
      <c r="B17" s="133" t="s">
        <v>574</v>
      </c>
      <c r="C17" s="228">
        <v>1</v>
      </c>
      <c r="D17" s="229"/>
      <c r="E17" s="229"/>
      <c r="F17" s="229"/>
      <c r="G17" s="230" t="s">
        <v>217</v>
      </c>
      <c r="H17" s="226"/>
      <c r="I17" s="226"/>
      <c r="J17" s="226"/>
      <c r="K17" s="226"/>
      <c r="L17" s="227" t="s">
        <v>325</v>
      </c>
      <c r="M17" s="227" t="s">
        <v>325</v>
      </c>
      <c r="N17" s="227" t="s">
        <v>325</v>
      </c>
      <c r="O17" s="227" t="s">
        <v>325</v>
      </c>
      <c r="P17" s="227" t="s">
        <v>325</v>
      </c>
      <c r="Q17" s="227" t="s">
        <v>325</v>
      </c>
      <c r="R17" s="227" t="s">
        <v>325</v>
      </c>
      <c r="S17" s="227" t="s">
        <v>325</v>
      </c>
      <c r="T17" s="227" t="s">
        <v>325</v>
      </c>
    </row>
    <row r="18" spans="1:20" ht="28.5">
      <c r="A18" s="150" t="s">
        <v>459</v>
      </c>
      <c r="B18" s="133"/>
      <c r="C18" s="228"/>
      <c r="D18" s="229"/>
      <c r="E18" s="229"/>
      <c r="F18" s="229"/>
      <c r="G18" s="230"/>
      <c r="H18" s="226"/>
      <c r="I18" s="226"/>
      <c r="J18" s="226"/>
      <c r="K18" s="226"/>
      <c r="L18" s="227"/>
      <c r="M18" s="227"/>
      <c r="N18" s="227"/>
      <c r="O18" s="227"/>
      <c r="P18" s="227"/>
      <c r="Q18" s="227"/>
      <c r="R18" s="227"/>
      <c r="S18" s="227"/>
      <c r="T18" s="227"/>
    </row>
    <row r="19" spans="1:20" ht="31.5">
      <c r="A19" s="137" t="s">
        <v>575</v>
      </c>
      <c r="B19" s="133" t="s">
        <v>441</v>
      </c>
      <c r="C19" s="228">
        <v>1</v>
      </c>
      <c r="D19" s="229"/>
      <c r="E19" s="229"/>
      <c r="F19" s="229"/>
      <c r="G19" s="230" t="s">
        <v>216</v>
      </c>
      <c r="H19" s="226"/>
      <c r="I19" s="226"/>
      <c r="J19" s="226"/>
      <c r="K19" s="226"/>
      <c r="L19" s="227">
        <v>1788.088</v>
      </c>
      <c r="M19" s="227">
        <v>2285.2</v>
      </c>
      <c r="N19" s="227">
        <v>2343.6</v>
      </c>
      <c r="O19" s="227">
        <f>N19*O20*O21/10000</f>
        <v>2526.728904</v>
      </c>
      <c r="P19" s="227">
        <f>N19*P20*P21/10000</f>
        <v>2539.11483</v>
      </c>
      <c r="Q19" s="227">
        <f>O19*Q20*Q21/10000</f>
        <v>2737.5212628162003</v>
      </c>
      <c r="R19" s="227">
        <f>P19*R20*R21/10000</f>
        <v>2764.3597065692998</v>
      </c>
      <c r="S19" s="227">
        <f>Q19*S20*S21/10000</f>
        <v>2954.9899519343194</v>
      </c>
      <c r="T19" s="227">
        <f>R19*T20*T21/10000</f>
        <v>2998.4456865215884</v>
      </c>
    </row>
    <row r="20" spans="1:20" ht="18">
      <c r="A20" s="137"/>
      <c r="B20" s="133" t="s">
        <v>442</v>
      </c>
      <c r="C20" s="228">
        <v>1</v>
      </c>
      <c r="D20" s="229"/>
      <c r="E20" s="229"/>
      <c r="F20" s="229"/>
      <c r="G20" s="230" t="s">
        <v>215</v>
      </c>
      <c r="H20" s="226"/>
      <c r="I20" s="226"/>
      <c r="J20" s="226"/>
      <c r="K20" s="226"/>
      <c r="L20" s="227">
        <v>103.56</v>
      </c>
      <c r="M20" s="227">
        <f>M19/L19/M21*10000</f>
        <v>113.90491645838992</v>
      </c>
      <c r="N20" s="227">
        <f>N19/M19/N21*10000</f>
        <v>98.89640791164513</v>
      </c>
      <c r="O20" s="227">
        <v>102</v>
      </c>
      <c r="P20" s="227">
        <v>102.5</v>
      </c>
      <c r="Q20" s="227">
        <v>102.5</v>
      </c>
      <c r="R20" s="227">
        <v>103</v>
      </c>
      <c r="S20" s="227">
        <v>103</v>
      </c>
      <c r="T20" s="227">
        <v>103.5</v>
      </c>
    </row>
    <row r="21" spans="1:20" ht="18">
      <c r="A21" s="137"/>
      <c r="B21" s="133" t="s">
        <v>574</v>
      </c>
      <c r="C21" s="228">
        <v>1</v>
      </c>
      <c r="D21" s="229"/>
      <c r="E21" s="229"/>
      <c r="F21" s="229"/>
      <c r="G21" s="230" t="s">
        <v>217</v>
      </c>
      <c r="H21" s="226"/>
      <c r="I21" s="226"/>
      <c r="J21" s="226"/>
      <c r="K21" s="226"/>
      <c r="L21" s="227">
        <v>104.5</v>
      </c>
      <c r="M21" s="227">
        <v>112.2</v>
      </c>
      <c r="N21" s="227">
        <v>103.7</v>
      </c>
      <c r="O21" s="227">
        <v>105.7</v>
      </c>
      <c r="P21" s="227">
        <v>105.7</v>
      </c>
      <c r="Q21" s="227">
        <v>105.7</v>
      </c>
      <c r="R21" s="227">
        <v>105.7</v>
      </c>
      <c r="S21" s="227">
        <v>104.8</v>
      </c>
      <c r="T21" s="227">
        <v>104.8</v>
      </c>
    </row>
    <row r="22" spans="1:20" ht="28.5">
      <c r="A22" s="143" t="s">
        <v>507</v>
      </c>
      <c r="B22" s="133"/>
      <c r="C22" s="228"/>
      <c r="D22" s="229"/>
      <c r="E22" s="229"/>
      <c r="F22" s="229"/>
      <c r="G22" s="230"/>
      <c r="H22" s="226"/>
      <c r="I22" s="226"/>
      <c r="J22" s="226"/>
      <c r="K22" s="226"/>
      <c r="L22" s="227"/>
      <c r="M22" s="227"/>
      <c r="N22" s="227"/>
      <c r="O22" s="227"/>
      <c r="P22" s="227"/>
      <c r="Q22" s="227"/>
      <c r="R22" s="227"/>
      <c r="S22" s="227"/>
      <c r="T22" s="227"/>
    </row>
    <row r="23" spans="1:20" ht="31.5">
      <c r="A23" s="132" t="s">
        <v>575</v>
      </c>
      <c r="B23" s="133" t="s">
        <v>441</v>
      </c>
      <c r="C23" s="228">
        <v>1</v>
      </c>
      <c r="D23" s="229"/>
      <c r="E23" s="229"/>
      <c r="F23" s="229"/>
      <c r="G23" s="230" t="s">
        <v>216</v>
      </c>
      <c r="H23" s="226"/>
      <c r="I23" s="226"/>
      <c r="J23" s="226"/>
      <c r="K23" s="226"/>
      <c r="L23" s="227">
        <v>165.965</v>
      </c>
      <c r="M23" s="227">
        <v>152.4</v>
      </c>
      <c r="N23" s="227">
        <v>164.4</v>
      </c>
      <c r="O23" s="227">
        <f>N23*O24*O25/10000</f>
        <v>167.7634596</v>
      </c>
      <c r="P23" s="227">
        <f>N23*P24*P25/10000</f>
        <v>168.31683</v>
      </c>
      <c r="Q23" s="227">
        <f>O23*Q24*Q25/10000</f>
        <v>168.4679822485902</v>
      </c>
      <c r="R23" s="227">
        <f>P23*R24*R25/10000</f>
        <v>170.255654733087</v>
      </c>
      <c r="S23" s="227">
        <f>Q23*S24*S25/10000</f>
        <v>176.2670221720082</v>
      </c>
      <c r="T23" s="227">
        <f>R23*T24*T25/10000</f>
        <v>179.48769950872673</v>
      </c>
    </row>
    <row r="24" spans="1:20" ht="18">
      <c r="A24" s="132"/>
      <c r="B24" s="133" t="s">
        <v>442</v>
      </c>
      <c r="C24" s="228">
        <v>1</v>
      </c>
      <c r="D24" s="229"/>
      <c r="E24" s="229"/>
      <c r="F24" s="229"/>
      <c r="G24" s="230" t="s">
        <v>215</v>
      </c>
      <c r="H24" s="226"/>
      <c r="I24" s="226"/>
      <c r="J24" s="226"/>
      <c r="K24" s="226"/>
      <c r="L24" s="227">
        <v>118.8</v>
      </c>
      <c r="M24" s="227">
        <f>M23/L23/M25*10000</f>
        <v>81.91488844216131</v>
      </c>
      <c r="N24" s="227">
        <f>N23/M23/N25*10000</f>
        <v>103.2287232038579</v>
      </c>
      <c r="O24" s="227">
        <v>90.95</v>
      </c>
      <c r="P24" s="227">
        <v>91.25</v>
      </c>
      <c r="Q24" s="227">
        <v>90.55</v>
      </c>
      <c r="R24" s="227">
        <v>91.21</v>
      </c>
      <c r="S24" s="227">
        <v>93.67</v>
      </c>
      <c r="T24" s="227">
        <v>94.38</v>
      </c>
    </row>
    <row r="25" spans="1:20" ht="18">
      <c r="A25" s="132"/>
      <c r="B25" s="133" t="s">
        <v>574</v>
      </c>
      <c r="C25" s="228">
        <v>1</v>
      </c>
      <c r="D25" s="229"/>
      <c r="E25" s="229"/>
      <c r="F25" s="229"/>
      <c r="G25" s="230" t="s">
        <v>217</v>
      </c>
      <c r="H25" s="226"/>
      <c r="I25" s="226"/>
      <c r="J25" s="226"/>
      <c r="K25" s="226"/>
      <c r="L25" s="227">
        <v>114.7</v>
      </c>
      <c r="M25" s="227">
        <v>112.1</v>
      </c>
      <c r="N25" s="227">
        <v>104.5</v>
      </c>
      <c r="O25" s="227">
        <v>112.2</v>
      </c>
      <c r="P25" s="227">
        <v>112.2</v>
      </c>
      <c r="Q25" s="227">
        <v>110.9</v>
      </c>
      <c r="R25" s="227">
        <v>110.9</v>
      </c>
      <c r="S25" s="227">
        <v>111.7</v>
      </c>
      <c r="T25" s="227">
        <v>111.7</v>
      </c>
    </row>
    <row r="26" spans="1:21" s="251" customFormat="1" ht="14.25">
      <c r="A26" s="158" t="s">
        <v>390</v>
      </c>
      <c r="B26" s="139"/>
      <c r="C26" s="228"/>
      <c r="D26" s="229"/>
      <c r="E26" s="229"/>
      <c r="F26" s="229"/>
      <c r="G26" s="230"/>
      <c r="H26" s="226"/>
      <c r="I26" s="226"/>
      <c r="J26" s="226"/>
      <c r="K26" s="226"/>
      <c r="L26" s="227"/>
      <c r="M26" s="227"/>
      <c r="N26" s="227"/>
      <c r="O26" s="227"/>
      <c r="P26" s="227"/>
      <c r="Q26" s="227"/>
      <c r="R26" s="227"/>
      <c r="S26" s="227"/>
      <c r="T26" s="227"/>
      <c r="U26" s="250"/>
    </row>
    <row r="27" spans="1:21" s="251" customFormat="1" ht="31.5">
      <c r="A27" s="138" t="s">
        <v>391</v>
      </c>
      <c r="B27" s="139" t="s">
        <v>441</v>
      </c>
      <c r="C27" s="228"/>
      <c r="D27" s="229"/>
      <c r="E27" s="229"/>
      <c r="F27" s="229"/>
      <c r="G27" s="230"/>
      <c r="H27" s="226"/>
      <c r="I27" s="226"/>
      <c r="J27" s="226"/>
      <c r="K27" s="226"/>
      <c r="L27" s="227">
        <v>284.486</v>
      </c>
      <c r="M27" s="227">
        <v>351.5</v>
      </c>
      <c r="N27" s="227">
        <v>600.8</v>
      </c>
      <c r="O27" s="227">
        <f>N27*O28*O29/10000</f>
        <v>662.7605039999999</v>
      </c>
      <c r="P27" s="227">
        <f>N27*P28*P29/10000</f>
        <v>669.195072</v>
      </c>
      <c r="Q27" s="227">
        <f>O27*Q28*Q29/10000</f>
        <v>731.1109947775197</v>
      </c>
      <c r="R27" s="227">
        <f>P27*R28*R29/10000</f>
        <v>745.37623899648</v>
      </c>
      <c r="S27" s="227">
        <f>Q27*S28*S29/10000</f>
        <v>792.2026295011292</v>
      </c>
      <c r="T27" s="227">
        <f>R27*T28*T29/10000</f>
        <v>815.5012355612688</v>
      </c>
      <c r="U27" s="250"/>
    </row>
    <row r="28" spans="1:21" s="251" customFormat="1" ht="18">
      <c r="A28" s="138"/>
      <c r="B28" s="139" t="s">
        <v>442</v>
      </c>
      <c r="C28" s="228"/>
      <c r="D28" s="229"/>
      <c r="E28" s="229"/>
      <c r="F28" s="229"/>
      <c r="G28" s="230"/>
      <c r="H28" s="226"/>
      <c r="I28" s="226"/>
      <c r="J28" s="226"/>
      <c r="K28" s="226"/>
      <c r="L28" s="227">
        <v>108.01</v>
      </c>
      <c r="M28" s="227">
        <f>M27/L27/M29*10000</f>
        <v>109.14855827392775</v>
      </c>
      <c r="N28" s="227">
        <f>N27/M27/N29*10000</f>
        <v>160.19176084287315</v>
      </c>
      <c r="O28" s="227">
        <v>103</v>
      </c>
      <c r="P28" s="227">
        <v>104</v>
      </c>
      <c r="Q28" s="227">
        <v>103</v>
      </c>
      <c r="R28" s="227">
        <v>104</v>
      </c>
      <c r="S28" s="227">
        <v>103</v>
      </c>
      <c r="T28" s="227">
        <v>104</v>
      </c>
      <c r="U28" s="250"/>
    </row>
    <row r="29" spans="1:21" s="251" customFormat="1" ht="18">
      <c r="A29" s="138"/>
      <c r="B29" s="139" t="s">
        <v>574</v>
      </c>
      <c r="C29" s="228"/>
      <c r="D29" s="229"/>
      <c r="E29" s="229"/>
      <c r="F29" s="229"/>
      <c r="G29" s="230"/>
      <c r="H29" s="226"/>
      <c r="I29" s="226"/>
      <c r="J29" s="226"/>
      <c r="K29" s="226"/>
      <c r="L29" s="227">
        <v>107.6</v>
      </c>
      <c r="M29" s="227">
        <v>113.2</v>
      </c>
      <c r="N29" s="227">
        <v>106.7</v>
      </c>
      <c r="O29" s="227">
        <v>107.1</v>
      </c>
      <c r="P29" s="227">
        <v>107.1</v>
      </c>
      <c r="Q29" s="227">
        <v>107.1</v>
      </c>
      <c r="R29" s="227">
        <v>107.1</v>
      </c>
      <c r="S29" s="227">
        <v>105.2</v>
      </c>
      <c r="T29" s="227">
        <v>105.2</v>
      </c>
      <c r="U29" s="250"/>
    </row>
    <row r="30" spans="1:20" ht="14.25">
      <c r="A30" s="143" t="s">
        <v>392</v>
      </c>
      <c r="B30" s="133"/>
      <c r="C30" s="228"/>
      <c r="D30" s="229"/>
      <c r="E30" s="229"/>
      <c r="F30" s="229"/>
      <c r="G30" s="230"/>
      <c r="H30" s="226"/>
      <c r="I30" s="226"/>
      <c r="J30" s="226"/>
      <c r="K30" s="226"/>
      <c r="L30" s="227"/>
      <c r="M30" s="227"/>
      <c r="N30" s="227"/>
      <c r="O30" s="227"/>
      <c r="P30" s="227"/>
      <c r="Q30" s="227"/>
      <c r="R30" s="227"/>
      <c r="S30" s="227"/>
      <c r="T30" s="227"/>
    </row>
    <row r="31" spans="1:20" ht="21">
      <c r="A31" s="132" t="s">
        <v>521</v>
      </c>
      <c r="B31" s="133" t="s">
        <v>33</v>
      </c>
      <c r="C31" s="228">
        <v>1</v>
      </c>
      <c r="D31" s="229"/>
      <c r="E31" s="229"/>
      <c r="F31" s="229"/>
      <c r="G31" s="230" t="s">
        <v>216</v>
      </c>
      <c r="H31" s="226"/>
      <c r="I31" s="226"/>
      <c r="J31" s="226"/>
      <c r="K31" s="226"/>
      <c r="L31" s="227">
        <v>2824.38</v>
      </c>
      <c r="M31" s="227">
        <v>3304.5</v>
      </c>
      <c r="N31" s="227">
        <f>M31*N32*N33/10000</f>
        <v>3685.7732100000003</v>
      </c>
      <c r="O31" s="227">
        <f>N31*O32*O33/10000</f>
        <v>4203.016193425351</v>
      </c>
      <c r="P31" s="227">
        <f>N31*P32*P33/10000</f>
        <v>4222.384931643899</v>
      </c>
      <c r="Q31" s="227">
        <f>O31*Q32*Q33/10000</f>
        <v>4860.746197534484</v>
      </c>
      <c r="R31" s="227">
        <f>P31*R32*R33/10000</f>
        <v>4905.545701659224</v>
      </c>
      <c r="S31" s="227">
        <f>Q31*S32*S33/10000</f>
        <v>5577.997906442672</v>
      </c>
      <c r="T31" s="227">
        <f>R31*T32*T33/10000</f>
        <v>5655.113084872753</v>
      </c>
    </row>
    <row r="32" spans="1:20" ht="18">
      <c r="A32" s="132"/>
      <c r="B32" s="133" t="s">
        <v>442</v>
      </c>
      <c r="C32" s="228">
        <v>1</v>
      </c>
      <c r="D32" s="229"/>
      <c r="E32" s="229"/>
      <c r="F32" s="229"/>
      <c r="G32" s="230" t="s">
        <v>215</v>
      </c>
      <c r="H32" s="226"/>
      <c r="I32" s="226"/>
      <c r="J32" s="226"/>
      <c r="K32" s="226"/>
      <c r="L32" s="227">
        <v>99.67</v>
      </c>
      <c r="M32" s="227">
        <f>M31/L31/M33*10000</f>
        <v>108.4329277223216</v>
      </c>
      <c r="N32" s="227">
        <v>108.5</v>
      </c>
      <c r="O32" s="227">
        <v>108.5</v>
      </c>
      <c r="P32" s="227">
        <v>109</v>
      </c>
      <c r="Q32" s="227">
        <v>109</v>
      </c>
      <c r="R32" s="227">
        <v>109.5</v>
      </c>
      <c r="S32" s="227">
        <v>109.5</v>
      </c>
      <c r="T32" s="227">
        <v>110</v>
      </c>
    </row>
    <row r="33" spans="1:20" ht="18">
      <c r="A33" s="132"/>
      <c r="B33" s="133" t="s">
        <v>574</v>
      </c>
      <c r="C33" s="228">
        <v>1</v>
      </c>
      <c r="D33" s="229"/>
      <c r="E33" s="229"/>
      <c r="F33" s="229"/>
      <c r="G33" s="230" t="s">
        <v>217</v>
      </c>
      <c r="H33" s="226"/>
      <c r="I33" s="226"/>
      <c r="J33" s="226"/>
      <c r="K33" s="226"/>
      <c r="L33" s="227">
        <v>117.3</v>
      </c>
      <c r="M33" s="227">
        <v>107.9</v>
      </c>
      <c r="N33" s="227">
        <v>102.8</v>
      </c>
      <c r="O33" s="227">
        <v>105.1</v>
      </c>
      <c r="P33" s="227">
        <v>105.1</v>
      </c>
      <c r="Q33" s="227">
        <v>106.1</v>
      </c>
      <c r="R33" s="227">
        <v>106.1</v>
      </c>
      <c r="S33" s="227">
        <v>104.8</v>
      </c>
      <c r="T33" s="227">
        <v>104.8</v>
      </c>
    </row>
    <row r="34" spans="1:20" ht="21">
      <c r="A34" s="215" t="s">
        <v>535</v>
      </c>
      <c r="B34" s="133"/>
      <c r="C34" s="228"/>
      <c r="D34" s="229"/>
      <c r="E34" s="229"/>
      <c r="F34" s="229"/>
      <c r="G34" s="230"/>
      <c r="H34" s="226"/>
      <c r="I34" s="226"/>
      <c r="J34" s="226"/>
      <c r="K34" s="226"/>
      <c r="L34" s="227"/>
      <c r="M34" s="227"/>
      <c r="N34" s="227"/>
      <c r="O34" s="227"/>
      <c r="P34" s="227"/>
      <c r="Q34" s="227"/>
      <c r="R34" s="227"/>
      <c r="S34" s="227"/>
      <c r="T34" s="227"/>
    </row>
    <row r="35" spans="1:20" ht="21">
      <c r="A35" s="137" t="s">
        <v>536</v>
      </c>
      <c r="B35" s="133" t="s">
        <v>441</v>
      </c>
      <c r="C35" s="228">
        <v>1</v>
      </c>
      <c r="D35" s="229"/>
      <c r="E35" s="229"/>
      <c r="F35" s="229"/>
      <c r="G35" s="230" t="s">
        <v>216</v>
      </c>
      <c r="H35" s="226"/>
      <c r="I35" s="226"/>
      <c r="J35" s="226"/>
      <c r="K35" s="226"/>
      <c r="L35" s="227" t="s">
        <v>892</v>
      </c>
      <c r="M35" s="227" t="s">
        <v>892</v>
      </c>
      <c r="N35" s="227" t="s">
        <v>892</v>
      </c>
      <c r="O35" s="227" t="s">
        <v>892</v>
      </c>
      <c r="P35" s="227" t="s">
        <v>892</v>
      </c>
      <c r="Q35" s="227" t="s">
        <v>892</v>
      </c>
      <c r="R35" s="227" t="s">
        <v>892</v>
      </c>
      <c r="S35" s="227" t="s">
        <v>892</v>
      </c>
      <c r="T35" s="227" t="s">
        <v>892</v>
      </c>
    </row>
    <row r="36" spans="1:20" ht="18">
      <c r="A36" s="137"/>
      <c r="B36" s="133" t="s">
        <v>442</v>
      </c>
      <c r="C36" s="228">
        <v>1</v>
      </c>
      <c r="D36" s="229"/>
      <c r="E36" s="229"/>
      <c r="F36" s="229"/>
      <c r="G36" s="230" t="s">
        <v>215</v>
      </c>
      <c r="H36" s="226"/>
      <c r="I36" s="226"/>
      <c r="J36" s="226"/>
      <c r="K36" s="226"/>
      <c r="L36" s="227" t="s">
        <v>892</v>
      </c>
      <c r="M36" s="227" t="s">
        <v>892</v>
      </c>
      <c r="N36" s="227" t="s">
        <v>892</v>
      </c>
      <c r="O36" s="227" t="s">
        <v>892</v>
      </c>
      <c r="P36" s="227" t="s">
        <v>892</v>
      </c>
      <c r="Q36" s="227" t="s">
        <v>892</v>
      </c>
      <c r="R36" s="227" t="s">
        <v>892</v>
      </c>
      <c r="S36" s="227" t="s">
        <v>892</v>
      </c>
      <c r="T36" s="227" t="s">
        <v>892</v>
      </c>
    </row>
    <row r="37" spans="1:20" ht="31.5">
      <c r="A37" s="137" t="s">
        <v>538</v>
      </c>
      <c r="B37" s="133" t="s">
        <v>441</v>
      </c>
      <c r="C37" s="228">
        <v>1</v>
      </c>
      <c r="D37" s="229"/>
      <c r="E37" s="229"/>
      <c r="F37" s="229"/>
      <c r="G37" s="230" t="s">
        <v>216</v>
      </c>
      <c r="H37" s="226"/>
      <c r="I37" s="226"/>
      <c r="J37" s="226"/>
      <c r="K37" s="226"/>
      <c r="L37" s="227" t="s">
        <v>892</v>
      </c>
      <c r="M37" s="227" t="s">
        <v>892</v>
      </c>
      <c r="N37" s="227" t="s">
        <v>892</v>
      </c>
      <c r="O37" s="227" t="s">
        <v>892</v>
      </c>
      <c r="P37" s="227" t="s">
        <v>892</v>
      </c>
      <c r="Q37" s="227" t="s">
        <v>892</v>
      </c>
      <c r="R37" s="227" t="s">
        <v>892</v>
      </c>
      <c r="S37" s="227" t="s">
        <v>892</v>
      </c>
      <c r="T37" s="227" t="s">
        <v>892</v>
      </c>
    </row>
    <row r="38" spans="1:20" ht="18">
      <c r="A38" s="137"/>
      <c r="B38" s="133" t="s">
        <v>442</v>
      </c>
      <c r="C38" s="228">
        <v>1</v>
      </c>
      <c r="D38" s="229"/>
      <c r="E38" s="229"/>
      <c r="F38" s="229"/>
      <c r="G38" s="230" t="s">
        <v>215</v>
      </c>
      <c r="H38" s="226"/>
      <c r="I38" s="226"/>
      <c r="J38" s="226"/>
      <c r="K38" s="226"/>
      <c r="L38" s="227" t="s">
        <v>892</v>
      </c>
      <c r="M38" s="227" t="s">
        <v>892</v>
      </c>
      <c r="N38" s="227" t="s">
        <v>892</v>
      </c>
      <c r="O38" s="227" t="s">
        <v>892</v>
      </c>
      <c r="P38" s="227" t="s">
        <v>892</v>
      </c>
      <c r="Q38" s="227" t="s">
        <v>892</v>
      </c>
      <c r="R38" s="227" t="s">
        <v>892</v>
      </c>
      <c r="S38" s="227" t="s">
        <v>892</v>
      </c>
      <c r="T38" s="227" t="s">
        <v>892</v>
      </c>
    </row>
    <row r="39" spans="1:20" ht="18">
      <c r="A39" s="137" t="s">
        <v>540</v>
      </c>
      <c r="B39" s="133" t="s">
        <v>441</v>
      </c>
      <c r="C39" s="228">
        <v>1</v>
      </c>
      <c r="D39" s="229"/>
      <c r="E39" s="229"/>
      <c r="F39" s="229"/>
      <c r="G39" s="230" t="s">
        <v>216</v>
      </c>
      <c r="H39" s="226"/>
      <c r="I39" s="226"/>
      <c r="J39" s="226"/>
      <c r="K39" s="226"/>
      <c r="L39" s="227" t="s">
        <v>892</v>
      </c>
      <c r="M39" s="227" t="s">
        <v>892</v>
      </c>
      <c r="N39" s="227" t="s">
        <v>892</v>
      </c>
      <c r="O39" s="227" t="s">
        <v>892</v>
      </c>
      <c r="P39" s="227" t="s">
        <v>892</v>
      </c>
      <c r="Q39" s="227" t="s">
        <v>892</v>
      </c>
      <c r="R39" s="227" t="s">
        <v>892</v>
      </c>
      <c r="S39" s="227" t="s">
        <v>892</v>
      </c>
      <c r="T39" s="227" t="s">
        <v>892</v>
      </c>
    </row>
    <row r="40" spans="1:20" ht="18">
      <c r="A40" s="137"/>
      <c r="B40" s="133" t="s">
        <v>442</v>
      </c>
      <c r="C40" s="228">
        <v>1</v>
      </c>
      <c r="D40" s="229"/>
      <c r="E40" s="229"/>
      <c r="F40" s="229"/>
      <c r="G40" s="230" t="s">
        <v>215</v>
      </c>
      <c r="H40" s="226"/>
      <c r="I40" s="226"/>
      <c r="J40" s="226"/>
      <c r="K40" s="226"/>
      <c r="L40" s="227" t="s">
        <v>892</v>
      </c>
      <c r="M40" s="227" t="s">
        <v>892</v>
      </c>
      <c r="N40" s="227" t="s">
        <v>892</v>
      </c>
      <c r="O40" s="227" t="s">
        <v>892</v>
      </c>
      <c r="P40" s="227" t="s">
        <v>892</v>
      </c>
      <c r="Q40" s="227" t="s">
        <v>892</v>
      </c>
      <c r="R40" s="227" t="s">
        <v>892</v>
      </c>
      <c r="S40" s="227" t="s">
        <v>892</v>
      </c>
      <c r="T40" s="227" t="s">
        <v>892</v>
      </c>
    </row>
    <row r="41" spans="1:20" ht="14.25">
      <c r="A41" s="143" t="s">
        <v>455</v>
      </c>
      <c r="B41" s="133"/>
      <c r="C41" s="228"/>
      <c r="D41" s="229"/>
      <c r="E41" s="229"/>
      <c r="F41" s="229"/>
      <c r="G41" s="230"/>
      <c r="H41" s="226"/>
      <c r="I41" s="226"/>
      <c r="J41" s="226"/>
      <c r="K41" s="226"/>
      <c r="L41" s="227"/>
      <c r="M41" s="227"/>
      <c r="N41" s="227"/>
      <c r="O41" s="227"/>
      <c r="P41" s="227"/>
      <c r="Q41" s="227"/>
      <c r="R41" s="227"/>
      <c r="S41" s="227"/>
      <c r="T41" s="227"/>
    </row>
    <row r="42" spans="1:20" ht="21">
      <c r="A42" s="132" t="s">
        <v>457</v>
      </c>
      <c r="B42" s="133" t="s">
        <v>33</v>
      </c>
      <c r="C42" s="228">
        <v>1</v>
      </c>
      <c r="D42" s="229"/>
      <c r="E42" s="229"/>
      <c r="F42" s="229"/>
      <c r="G42" s="230" t="s">
        <v>216</v>
      </c>
      <c r="H42" s="226"/>
      <c r="I42" s="226"/>
      <c r="J42" s="226"/>
      <c r="K42" s="226"/>
      <c r="L42" s="227">
        <v>143.586</v>
      </c>
      <c r="M42" s="227">
        <v>370.857</v>
      </c>
      <c r="N42" s="227">
        <f>M42*N43*N44/10000</f>
        <v>402.37984500000005</v>
      </c>
      <c r="O42" s="227">
        <f>N42*O43*O44/10000</f>
        <v>434.16785275500007</v>
      </c>
      <c r="P42" s="227">
        <f>N42*P43*P44/10000</f>
        <v>438.50953128255003</v>
      </c>
      <c r="Q42" s="227">
        <f>O42*Q43*Q44/10000</f>
        <v>471.39774612874135</v>
      </c>
      <c r="R42" s="227">
        <f>P42*R43*R44/10000</f>
        <v>480.8257010513161</v>
      </c>
      <c r="S42" s="227">
        <f>Q42*S43*S44/10000</f>
        <v>514.9643258259596</v>
      </c>
      <c r="T42" s="227">
        <f>R42*T43*T44/10000</f>
        <v>530.4132556007384</v>
      </c>
    </row>
    <row r="43" spans="1:20" ht="18">
      <c r="A43" s="132"/>
      <c r="B43" s="133" t="s">
        <v>442</v>
      </c>
      <c r="C43" s="228">
        <v>1</v>
      </c>
      <c r="D43" s="229"/>
      <c r="E43" s="229"/>
      <c r="F43" s="229"/>
      <c r="G43" s="230" t="s">
        <v>215</v>
      </c>
      <c r="H43" s="226"/>
      <c r="I43" s="226"/>
      <c r="J43" s="226"/>
      <c r="K43" s="226"/>
      <c r="L43" s="227">
        <v>88.67</v>
      </c>
      <c r="M43" s="227">
        <f>M42/L42/M44*10000</f>
        <v>234.58868710151435</v>
      </c>
      <c r="N43" s="227">
        <v>100</v>
      </c>
      <c r="O43" s="227">
        <v>100</v>
      </c>
      <c r="P43" s="227">
        <v>101</v>
      </c>
      <c r="Q43" s="227">
        <v>101</v>
      </c>
      <c r="R43" s="227">
        <v>102</v>
      </c>
      <c r="S43" s="227">
        <v>102</v>
      </c>
      <c r="T43" s="227">
        <v>103</v>
      </c>
    </row>
    <row r="44" spans="1:20" ht="18">
      <c r="A44" s="132"/>
      <c r="B44" s="133" t="s">
        <v>574</v>
      </c>
      <c r="C44" s="228">
        <v>1</v>
      </c>
      <c r="D44" s="229"/>
      <c r="E44" s="229"/>
      <c r="F44" s="229"/>
      <c r="G44" s="230" t="s">
        <v>217</v>
      </c>
      <c r="H44" s="226"/>
      <c r="I44" s="226"/>
      <c r="J44" s="226"/>
      <c r="K44" s="226"/>
      <c r="L44" s="227">
        <v>105.7</v>
      </c>
      <c r="M44" s="227">
        <v>110.1</v>
      </c>
      <c r="N44" s="227">
        <v>108.5</v>
      </c>
      <c r="O44" s="227">
        <v>107.9</v>
      </c>
      <c r="P44" s="227">
        <v>107.9</v>
      </c>
      <c r="Q44" s="227">
        <v>107.5</v>
      </c>
      <c r="R44" s="227">
        <v>107.5</v>
      </c>
      <c r="S44" s="227">
        <v>107.1</v>
      </c>
      <c r="T44" s="227">
        <v>107.1</v>
      </c>
    </row>
    <row r="45" spans="1:21" s="251" customFormat="1" ht="44.25" customHeight="1">
      <c r="A45" s="158" t="s">
        <v>456</v>
      </c>
      <c r="B45" s="139"/>
      <c r="C45" s="228"/>
      <c r="D45" s="229"/>
      <c r="E45" s="229"/>
      <c r="F45" s="229"/>
      <c r="G45" s="230"/>
      <c r="H45" s="226"/>
      <c r="I45" s="226"/>
      <c r="J45" s="226"/>
      <c r="K45" s="226"/>
      <c r="L45" s="227"/>
      <c r="M45" s="227"/>
      <c r="N45" s="227"/>
      <c r="O45" s="227"/>
      <c r="P45" s="227"/>
      <c r="Q45" s="227"/>
      <c r="R45" s="227"/>
      <c r="S45" s="227"/>
      <c r="T45" s="227"/>
      <c r="U45" s="250"/>
    </row>
    <row r="46" spans="1:20" ht="12.75">
      <c r="A46" s="132" t="s">
        <v>399</v>
      </c>
      <c r="B46" s="133" t="s">
        <v>550</v>
      </c>
      <c r="C46" s="228">
        <v>1</v>
      </c>
      <c r="D46" s="229"/>
      <c r="E46" s="229"/>
      <c r="F46" s="229"/>
      <c r="G46" s="230" t="s">
        <v>216</v>
      </c>
      <c r="H46" s="226"/>
      <c r="I46" s="226"/>
      <c r="J46" s="226"/>
      <c r="K46" s="226"/>
      <c r="L46" s="227">
        <v>13.97</v>
      </c>
      <c r="M46" s="227">
        <v>14.12</v>
      </c>
      <c r="N46" s="227">
        <v>14.15</v>
      </c>
      <c r="O46" s="227">
        <v>14.15</v>
      </c>
      <c r="P46" s="227">
        <v>14.2</v>
      </c>
      <c r="Q46" s="227">
        <v>14.2</v>
      </c>
      <c r="R46" s="227">
        <v>14.3</v>
      </c>
      <c r="S46" s="227">
        <v>14.3</v>
      </c>
      <c r="T46" s="227">
        <v>14.4</v>
      </c>
    </row>
    <row r="47" spans="1:20" ht="12.75">
      <c r="A47" s="132" t="s">
        <v>526</v>
      </c>
      <c r="B47" s="133" t="s">
        <v>550</v>
      </c>
      <c r="C47" s="228">
        <v>1</v>
      </c>
      <c r="D47" s="229"/>
      <c r="E47" s="229"/>
      <c r="F47" s="229"/>
      <c r="G47" s="230" t="s">
        <v>216</v>
      </c>
      <c r="H47" s="226"/>
      <c r="I47" s="226"/>
      <c r="J47" s="226"/>
      <c r="K47" s="226"/>
      <c r="L47" s="227">
        <v>2.815</v>
      </c>
      <c r="M47" s="227">
        <v>2.77</v>
      </c>
      <c r="N47" s="227">
        <v>2.8</v>
      </c>
      <c r="O47" s="227">
        <v>2.8</v>
      </c>
      <c r="P47" s="227">
        <v>2.9</v>
      </c>
      <c r="Q47" s="227">
        <v>2.8</v>
      </c>
      <c r="R47" s="227">
        <v>2.9</v>
      </c>
      <c r="S47" s="227">
        <v>2.9</v>
      </c>
      <c r="T47" s="227">
        <v>3</v>
      </c>
    </row>
    <row r="48" spans="1:20" ht="12.75">
      <c r="A48" s="132" t="s">
        <v>400</v>
      </c>
      <c r="B48" s="133" t="s">
        <v>550</v>
      </c>
      <c r="C48" s="228">
        <v>1</v>
      </c>
      <c r="D48" s="229"/>
      <c r="E48" s="229"/>
      <c r="F48" s="229"/>
      <c r="G48" s="230" t="s">
        <v>216</v>
      </c>
      <c r="H48" s="226"/>
      <c r="I48" s="226"/>
      <c r="J48" s="226"/>
      <c r="K48" s="226"/>
      <c r="L48" s="227">
        <v>18.417</v>
      </c>
      <c r="M48" s="227">
        <v>20.682</v>
      </c>
      <c r="N48" s="227">
        <v>21.33</v>
      </c>
      <c r="O48" s="227">
        <f>N48*1.01</f>
        <v>21.5433</v>
      </c>
      <c r="P48" s="227">
        <f>N48*1.02</f>
        <v>21.7566</v>
      </c>
      <c r="Q48" s="227">
        <f>O48*1.01</f>
        <v>21.758733</v>
      </c>
      <c r="R48" s="227">
        <f>P48*1.02</f>
        <v>22.191732</v>
      </c>
      <c r="S48" s="227">
        <f>Q48*1.02</f>
        <v>22.19390766</v>
      </c>
      <c r="T48" s="227">
        <f>R48*1.03</f>
        <v>22.85748396</v>
      </c>
    </row>
    <row r="49" spans="1:20" ht="12.75">
      <c r="A49" s="132" t="s">
        <v>401</v>
      </c>
      <c r="B49" s="133" t="s">
        <v>550</v>
      </c>
      <c r="C49" s="228">
        <v>1</v>
      </c>
      <c r="D49" s="229"/>
      <c r="E49" s="229"/>
      <c r="F49" s="229"/>
      <c r="G49" s="230" t="s">
        <v>216</v>
      </c>
      <c r="H49" s="226"/>
      <c r="I49" s="226"/>
      <c r="J49" s="226"/>
      <c r="K49" s="226"/>
      <c r="L49" s="227">
        <v>5.525</v>
      </c>
      <c r="M49" s="227">
        <v>4.279</v>
      </c>
      <c r="N49" s="227">
        <v>4.37</v>
      </c>
      <c r="O49" s="227">
        <v>4.4</v>
      </c>
      <c r="P49" s="227">
        <v>4.45</v>
      </c>
      <c r="Q49" s="227">
        <v>4.5</v>
      </c>
      <c r="R49" s="227">
        <v>4.55</v>
      </c>
      <c r="S49" s="227">
        <v>4.55</v>
      </c>
      <c r="T49" s="227">
        <v>4.6</v>
      </c>
    </row>
    <row r="50" spans="1:20" ht="12.75">
      <c r="A50" s="132" t="s">
        <v>69</v>
      </c>
      <c r="B50" s="133" t="s">
        <v>551</v>
      </c>
      <c r="C50" s="228">
        <v>1</v>
      </c>
      <c r="D50" s="229"/>
      <c r="E50" s="229"/>
      <c r="F50" s="229"/>
      <c r="G50" s="230" t="s">
        <v>216</v>
      </c>
      <c r="H50" s="226"/>
      <c r="I50" s="226"/>
      <c r="J50" s="226"/>
      <c r="K50" s="226"/>
      <c r="L50" s="227">
        <v>125.29</v>
      </c>
      <c r="M50" s="227">
        <v>111.04</v>
      </c>
      <c r="N50" s="227">
        <v>122.65</v>
      </c>
      <c r="O50" s="227">
        <f>N50*1.05</f>
        <v>128.7825</v>
      </c>
      <c r="P50" s="227">
        <v>128.8</v>
      </c>
      <c r="Q50" s="227">
        <f>O50*1.05</f>
        <v>135.22162500000002</v>
      </c>
      <c r="R50" s="227">
        <v>135.5</v>
      </c>
      <c r="S50" s="227">
        <f>Q50*1.05</f>
        <v>141.98270625000004</v>
      </c>
      <c r="T50" s="227">
        <v>142.3</v>
      </c>
    </row>
    <row r="51" spans="1:20" ht="23.25" customHeight="1">
      <c r="A51" s="138" t="s">
        <v>527</v>
      </c>
      <c r="B51" s="133" t="s">
        <v>550</v>
      </c>
      <c r="C51" s="228">
        <v>1</v>
      </c>
      <c r="D51" s="229"/>
      <c r="E51" s="229"/>
      <c r="F51" s="229"/>
      <c r="G51" s="230" t="s">
        <v>216</v>
      </c>
      <c r="H51" s="226"/>
      <c r="I51" s="226"/>
      <c r="J51" s="226"/>
      <c r="K51" s="226"/>
      <c r="L51" s="227">
        <v>1.22</v>
      </c>
      <c r="M51" s="227">
        <v>1.602</v>
      </c>
      <c r="N51" s="227">
        <v>1.77</v>
      </c>
      <c r="O51" s="227">
        <v>1.8</v>
      </c>
      <c r="P51" s="227">
        <v>1.9</v>
      </c>
      <c r="Q51" s="227">
        <v>1.9</v>
      </c>
      <c r="R51" s="227">
        <v>2</v>
      </c>
      <c r="S51" s="227">
        <v>2.1</v>
      </c>
      <c r="T51" s="227">
        <v>2.2</v>
      </c>
    </row>
    <row r="52" spans="1:20" ht="21" customHeight="1">
      <c r="A52" s="138" t="s">
        <v>528</v>
      </c>
      <c r="B52" s="133" t="s">
        <v>550</v>
      </c>
      <c r="C52" s="228"/>
      <c r="D52" s="229"/>
      <c r="E52" s="229"/>
      <c r="F52" s="229"/>
      <c r="G52" s="230"/>
      <c r="H52" s="226"/>
      <c r="I52" s="226"/>
      <c r="J52" s="226"/>
      <c r="K52" s="226"/>
      <c r="L52" s="227">
        <v>12.7</v>
      </c>
      <c r="M52" s="227">
        <v>14.38</v>
      </c>
      <c r="N52" s="227">
        <v>14.7</v>
      </c>
      <c r="O52" s="227">
        <v>14.9</v>
      </c>
      <c r="P52" s="227">
        <v>15</v>
      </c>
      <c r="Q52" s="227">
        <v>15</v>
      </c>
      <c r="R52" s="227">
        <v>15.1</v>
      </c>
      <c r="S52" s="227">
        <v>15.1</v>
      </c>
      <c r="T52" s="227">
        <v>15.2</v>
      </c>
    </row>
    <row r="53" spans="1:20" ht="25.5" customHeight="1">
      <c r="A53" s="254" t="s">
        <v>43</v>
      </c>
      <c r="B53" s="133" t="s">
        <v>550</v>
      </c>
      <c r="C53" s="228">
        <v>1</v>
      </c>
      <c r="D53" s="229"/>
      <c r="E53" s="229"/>
      <c r="F53" s="229"/>
      <c r="G53" s="230" t="s">
        <v>216</v>
      </c>
      <c r="H53" s="226"/>
      <c r="I53" s="226"/>
      <c r="J53" s="226"/>
      <c r="K53" s="226"/>
      <c r="L53" s="227" t="s">
        <v>325</v>
      </c>
      <c r="M53" s="227" t="s">
        <v>325</v>
      </c>
      <c r="N53" s="227" t="s">
        <v>325</v>
      </c>
      <c r="O53" s="227" t="s">
        <v>325</v>
      </c>
      <c r="P53" s="227" t="s">
        <v>325</v>
      </c>
      <c r="Q53" s="227" t="s">
        <v>325</v>
      </c>
      <c r="R53" s="227" t="s">
        <v>325</v>
      </c>
      <c r="S53" s="227" t="s">
        <v>325</v>
      </c>
      <c r="T53" s="227" t="s">
        <v>325</v>
      </c>
    </row>
    <row r="54" spans="1:20" ht="14.25" customHeight="1">
      <c r="A54" s="132" t="s">
        <v>559</v>
      </c>
      <c r="B54" s="133" t="s">
        <v>557</v>
      </c>
      <c r="C54" s="228">
        <v>1</v>
      </c>
      <c r="D54" s="229"/>
      <c r="E54" s="229"/>
      <c r="F54" s="229"/>
      <c r="G54" s="230" t="s">
        <v>216</v>
      </c>
      <c r="H54" s="226"/>
      <c r="I54" s="226"/>
      <c r="J54" s="226"/>
      <c r="K54" s="226"/>
      <c r="L54" s="227" t="s">
        <v>325</v>
      </c>
      <c r="M54" s="227" t="s">
        <v>325</v>
      </c>
      <c r="N54" s="227" t="s">
        <v>325</v>
      </c>
      <c r="O54" s="227" t="s">
        <v>325</v>
      </c>
      <c r="P54" s="227" t="s">
        <v>325</v>
      </c>
      <c r="Q54" s="227" t="s">
        <v>325</v>
      </c>
      <c r="R54" s="227" t="s">
        <v>325</v>
      </c>
      <c r="S54" s="227" t="s">
        <v>325</v>
      </c>
      <c r="T54" s="227" t="s">
        <v>325</v>
      </c>
    </row>
    <row r="55" spans="1:20" ht="22.5" customHeight="1">
      <c r="A55" s="132" t="s">
        <v>193</v>
      </c>
      <c r="B55" s="133" t="s">
        <v>557</v>
      </c>
      <c r="C55" s="228">
        <v>1</v>
      </c>
      <c r="D55" s="229"/>
      <c r="E55" s="229"/>
      <c r="F55" s="229"/>
      <c r="G55" s="230" t="s">
        <v>216</v>
      </c>
      <c r="H55" s="226"/>
      <c r="I55" s="226"/>
      <c r="J55" s="226"/>
      <c r="K55" s="226"/>
      <c r="L55" s="227" t="s">
        <v>325</v>
      </c>
      <c r="M55" s="227" t="s">
        <v>325</v>
      </c>
      <c r="N55" s="227" t="s">
        <v>325</v>
      </c>
      <c r="O55" s="227" t="s">
        <v>325</v>
      </c>
      <c r="P55" s="227" t="s">
        <v>325</v>
      </c>
      <c r="Q55" s="227" t="s">
        <v>325</v>
      </c>
      <c r="R55" s="227" t="s">
        <v>325</v>
      </c>
      <c r="S55" s="227" t="s">
        <v>325</v>
      </c>
      <c r="T55" s="227" t="s">
        <v>325</v>
      </c>
    </row>
    <row r="56" spans="1:21" s="251" customFormat="1" ht="12.75">
      <c r="A56" s="138" t="s">
        <v>858</v>
      </c>
      <c r="B56" s="139" t="s">
        <v>552</v>
      </c>
      <c r="C56" s="228"/>
      <c r="D56" s="229"/>
      <c r="E56" s="229"/>
      <c r="F56" s="229"/>
      <c r="G56" s="230"/>
      <c r="H56" s="226"/>
      <c r="I56" s="226"/>
      <c r="J56" s="226"/>
      <c r="K56" s="226"/>
      <c r="L56" s="227">
        <v>384.1</v>
      </c>
      <c r="M56" s="227">
        <v>553.3</v>
      </c>
      <c r="N56" s="227">
        <v>719.29</v>
      </c>
      <c r="O56" s="227">
        <f>N56*1.05</f>
        <v>755.2545</v>
      </c>
      <c r="P56" s="227">
        <f>N56*1.1</f>
        <v>791.219</v>
      </c>
      <c r="Q56" s="227">
        <f>O56*1.05</f>
        <v>793.017225</v>
      </c>
      <c r="R56" s="227">
        <f>P56*1.1</f>
        <v>870.3409000000001</v>
      </c>
      <c r="S56" s="227">
        <f>Q56*1.05</f>
        <v>832.6680862500001</v>
      </c>
      <c r="T56" s="227">
        <f>R56*1.1</f>
        <v>957.3749900000003</v>
      </c>
      <c r="U56" s="250"/>
    </row>
    <row r="57" spans="1:21" s="251" customFormat="1" ht="12.75">
      <c r="A57" s="138" t="s">
        <v>859</v>
      </c>
      <c r="B57" s="139" t="s">
        <v>552</v>
      </c>
      <c r="C57" s="228"/>
      <c r="D57" s="229"/>
      <c r="E57" s="229"/>
      <c r="F57" s="229"/>
      <c r="G57" s="230"/>
      <c r="H57" s="226"/>
      <c r="I57" s="226"/>
      <c r="J57" s="226"/>
      <c r="K57" s="226"/>
      <c r="L57" s="227">
        <v>267.7</v>
      </c>
      <c r="M57" s="227">
        <v>316.4</v>
      </c>
      <c r="N57" s="227">
        <v>379.68</v>
      </c>
      <c r="O57" s="227">
        <f>N57*1.05</f>
        <v>398.66400000000004</v>
      </c>
      <c r="P57" s="227">
        <f>N57*1.1</f>
        <v>417.648</v>
      </c>
      <c r="Q57" s="227">
        <f>O57*1.05</f>
        <v>418.59720000000004</v>
      </c>
      <c r="R57" s="227">
        <f>P57*1.1</f>
        <v>459.41280000000006</v>
      </c>
      <c r="S57" s="227">
        <f>Q57*1.05</f>
        <v>439.52706000000006</v>
      </c>
      <c r="T57" s="227">
        <f>R57*1.1</f>
        <v>505.3540800000001</v>
      </c>
      <c r="U57" s="250"/>
    </row>
    <row r="58" spans="1:21" s="251" customFormat="1" ht="12.75">
      <c r="A58" s="138" t="s">
        <v>860</v>
      </c>
      <c r="B58" s="139" t="s">
        <v>552</v>
      </c>
      <c r="C58" s="228"/>
      <c r="D58" s="229"/>
      <c r="E58" s="229"/>
      <c r="F58" s="229"/>
      <c r="G58" s="230"/>
      <c r="H58" s="226"/>
      <c r="I58" s="226"/>
      <c r="J58" s="226"/>
      <c r="K58" s="226"/>
      <c r="L58" s="227">
        <v>94.5</v>
      </c>
      <c r="M58" s="227">
        <v>220.9</v>
      </c>
      <c r="N58" s="227">
        <v>309.26</v>
      </c>
      <c r="O58" s="227">
        <f>N58*1.05</f>
        <v>324.723</v>
      </c>
      <c r="P58" s="227">
        <f>N58*1.1</f>
        <v>340.18600000000004</v>
      </c>
      <c r="Q58" s="227">
        <f>O58*1.05</f>
        <v>340.95915</v>
      </c>
      <c r="R58" s="227">
        <f>P58*1.1</f>
        <v>374.2046000000001</v>
      </c>
      <c r="S58" s="227">
        <f>Q58*1.05</f>
        <v>358.0071075</v>
      </c>
      <c r="T58" s="227">
        <f>R58*1.1</f>
        <v>411.62506000000013</v>
      </c>
      <c r="U58" s="250"/>
    </row>
    <row r="59" spans="1:21" s="251" customFormat="1" ht="12.75">
      <c r="A59" s="138" t="s">
        <v>861</v>
      </c>
      <c r="B59" s="133" t="s">
        <v>565</v>
      </c>
      <c r="C59" s="228"/>
      <c r="D59" s="229"/>
      <c r="E59" s="229"/>
      <c r="F59" s="229"/>
      <c r="G59" s="230"/>
      <c r="H59" s="226"/>
      <c r="I59" s="226"/>
      <c r="J59" s="226"/>
      <c r="K59" s="226"/>
      <c r="L59" s="227">
        <v>0.4</v>
      </c>
      <c r="M59" s="227">
        <v>0.3</v>
      </c>
      <c r="N59" s="227">
        <v>0.4</v>
      </c>
      <c r="O59" s="227">
        <v>0.45</v>
      </c>
      <c r="P59" s="227">
        <v>0.5</v>
      </c>
      <c r="Q59" s="227">
        <v>0.5</v>
      </c>
      <c r="R59" s="227">
        <v>0.55</v>
      </c>
      <c r="S59" s="227">
        <v>0.55</v>
      </c>
      <c r="T59" s="227">
        <v>0.6</v>
      </c>
      <c r="U59" s="250"/>
    </row>
    <row r="60" spans="1:20" ht="12.75">
      <c r="A60" s="132" t="s">
        <v>238</v>
      </c>
      <c r="B60" s="133" t="s">
        <v>241</v>
      </c>
      <c r="C60" s="228"/>
      <c r="D60" s="229"/>
      <c r="E60" s="229"/>
      <c r="F60" s="229"/>
      <c r="G60" s="230"/>
      <c r="H60" s="226"/>
      <c r="I60" s="226"/>
      <c r="J60" s="226"/>
      <c r="K60" s="226"/>
      <c r="L60" s="227" t="s">
        <v>325</v>
      </c>
      <c r="M60" s="227" t="s">
        <v>325</v>
      </c>
      <c r="N60" s="227" t="s">
        <v>325</v>
      </c>
      <c r="O60" s="227" t="s">
        <v>325</v>
      </c>
      <c r="P60" s="227" t="s">
        <v>325</v>
      </c>
      <c r="Q60" s="227" t="s">
        <v>325</v>
      </c>
      <c r="R60" s="227" t="s">
        <v>325</v>
      </c>
      <c r="S60" s="227" t="s">
        <v>325</v>
      </c>
      <c r="T60" s="227" t="s">
        <v>325</v>
      </c>
    </row>
    <row r="61" spans="1:20" ht="12.75">
      <c r="A61" s="132" t="s">
        <v>239</v>
      </c>
      <c r="B61" s="133" t="s">
        <v>242</v>
      </c>
      <c r="C61" s="228"/>
      <c r="D61" s="229"/>
      <c r="E61" s="229"/>
      <c r="F61" s="229"/>
      <c r="G61" s="230"/>
      <c r="H61" s="226"/>
      <c r="I61" s="226"/>
      <c r="J61" s="226"/>
      <c r="K61" s="226"/>
      <c r="L61" s="227" t="s">
        <v>325</v>
      </c>
      <c r="M61" s="227" t="s">
        <v>325</v>
      </c>
      <c r="N61" s="227" t="s">
        <v>325</v>
      </c>
      <c r="O61" s="227" t="s">
        <v>325</v>
      </c>
      <c r="P61" s="227" t="s">
        <v>325</v>
      </c>
      <c r="Q61" s="227" t="s">
        <v>325</v>
      </c>
      <c r="R61" s="227" t="s">
        <v>325</v>
      </c>
      <c r="S61" s="227" t="s">
        <v>325</v>
      </c>
      <c r="T61" s="227" t="s">
        <v>325</v>
      </c>
    </row>
    <row r="62" spans="1:20" ht="12.75">
      <c r="A62" s="132" t="s">
        <v>240</v>
      </c>
      <c r="B62" s="133" t="s">
        <v>565</v>
      </c>
      <c r="C62" s="228"/>
      <c r="D62" s="229"/>
      <c r="E62" s="229"/>
      <c r="F62" s="229"/>
      <c r="G62" s="230"/>
      <c r="H62" s="226"/>
      <c r="I62" s="226"/>
      <c r="J62" s="226"/>
      <c r="K62" s="226"/>
      <c r="L62" s="227" t="s">
        <v>325</v>
      </c>
      <c r="M62" s="227" t="s">
        <v>325</v>
      </c>
      <c r="N62" s="227" t="s">
        <v>325</v>
      </c>
      <c r="O62" s="227" t="s">
        <v>325</v>
      </c>
      <c r="P62" s="227" t="s">
        <v>325</v>
      </c>
      <c r="Q62" s="227" t="s">
        <v>325</v>
      </c>
      <c r="R62" s="227" t="s">
        <v>325</v>
      </c>
      <c r="S62" s="227" t="s">
        <v>325</v>
      </c>
      <c r="T62" s="227" t="s">
        <v>325</v>
      </c>
    </row>
    <row r="63" spans="1:20" ht="12.75">
      <c r="A63" s="132" t="s">
        <v>58</v>
      </c>
      <c r="B63" s="133" t="s">
        <v>550</v>
      </c>
      <c r="C63" s="228"/>
      <c r="D63" s="229"/>
      <c r="E63" s="229"/>
      <c r="F63" s="229"/>
      <c r="G63" s="230"/>
      <c r="H63" s="226"/>
      <c r="I63" s="226"/>
      <c r="J63" s="226"/>
      <c r="K63" s="226"/>
      <c r="L63" s="227" t="s">
        <v>325</v>
      </c>
      <c r="M63" s="227" t="s">
        <v>325</v>
      </c>
      <c r="N63" s="227" t="s">
        <v>325</v>
      </c>
      <c r="O63" s="227" t="s">
        <v>325</v>
      </c>
      <c r="P63" s="227" t="s">
        <v>325</v>
      </c>
      <c r="Q63" s="227" t="s">
        <v>325</v>
      </c>
      <c r="R63" s="227" t="s">
        <v>325</v>
      </c>
      <c r="S63" s="227" t="s">
        <v>325</v>
      </c>
      <c r="T63" s="227" t="s">
        <v>325</v>
      </c>
    </row>
    <row r="64" spans="1:20" ht="12.75">
      <c r="A64" s="132" t="s">
        <v>50</v>
      </c>
      <c r="B64" s="133" t="s">
        <v>550</v>
      </c>
      <c r="C64" s="228"/>
      <c r="D64" s="229"/>
      <c r="E64" s="229"/>
      <c r="F64" s="229"/>
      <c r="G64" s="230"/>
      <c r="H64" s="226"/>
      <c r="I64" s="226"/>
      <c r="J64" s="226"/>
      <c r="K64" s="226"/>
      <c r="L64" s="227" t="s">
        <v>325</v>
      </c>
      <c r="M64" s="227" t="s">
        <v>325</v>
      </c>
      <c r="N64" s="227" t="s">
        <v>325</v>
      </c>
      <c r="O64" s="227" t="s">
        <v>325</v>
      </c>
      <c r="P64" s="227" t="s">
        <v>325</v>
      </c>
      <c r="Q64" s="227" t="s">
        <v>325</v>
      </c>
      <c r="R64" s="227" t="s">
        <v>325</v>
      </c>
      <c r="S64" s="227" t="s">
        <v>325</v>
      </c>
      <c r="T64" s="227" t="s">
        <v>325</v>
      </c>
    </row>
    <row r="65" spans="1:20" ht="12.75">
      <c r="A65" s="132" t="s">
        <v>194</v>
      </c>
      <c r="B65" s="133" t="s">
        <v>550</v>
      </c>
      <c r="C65" s="228"/>
      <c r="D65" s="229"/>
      <c r="E65" s="229"/>
      <c r="F65" s="229"/>
      <c r="G65" s="230"/>
      <c r="H65" s="226"/>
      <c r="I65" s="226"/>
      <c r="J65" s="226"/>
      <c r="K65" s="226"/>
      <c r="L65" s="227" t="s">
        <v>325</v>
      </c>
      <c r="M65" s="227" t="s">
        <v>325</v>
      </c>
      <c r="N65" s="227" t="s">
        <v>325</v>
      </c>
      <c r="O65" s="227" t="s">
        <v>325</v>
      </c>
      <c r="P65" s="227" t="s">
        <v>325</v>
      </c>
      <c r="Q65" s="227" t="s">
        <v>325</v>
      </c>
      <c r="R65" s="227" t="s">
        <v>325</v>
      </c>
      <c r="S65" s="227" t="s">
        <v>325</v>
      </c>
      <c r="T65" s="227" t="s">
        <v>325</v>
      </c>
    </row>
    <row r="66" spans="1:20" ht="12.75">
      <c r="A66" s="138" t="s">
        <v>529</v>
      </c>
      <c r="B66" s="133" t="s">
        <v>553</v>
      </c>
      <c r="C66" s="228"/>
      <c r="D66" s="229"/>
      <c r="E66" s="229"/>
      <c r="F66" s="229"/>
      <c r="G66" s="230"/>
      <c r="H66" s="226"/>
      <c r="I66" s="226"/>
      <c r="J66" s="226"/>
      <c r="K66" s="226"/>
      <c r="L66" s="227" t="s">
        <v>325</v>
      </c>
      <c r="M66" s="227" t="s">
        <v>325</v>
      </c>
      <c r="N66" s="227" t="s">
        <v>325</v>
      </c>
      <c r="O66" s="227" t="s">
        <v>325</v>
      </c>
      <c r="P66" s="227" t="s">
        <v>325</v>
      </c>
      <c r="Q66" s="227" t="s">
        <v>325</v>
      </c>
      <c r="R66" s="227" t="s">
        <v>325</v>
      </c>
      <c r="S66" s="227" t="s">
        <v>325</v>
      </c>
      <c r="T66" s="227" t="s">
        <v>325</v>
      </c>
    </row>
    <row r="67" spans="1:20" ht="12.75">
      <c r="A67" s="132" t="s">
        <v>47</v>
      </c>
      <c r="B67" s="133" t="s">
        <v>550</v>
      </c>
      <c r="C67" s="228">
        <v>1</v>
      </c>
      <c r="D67" s="229"/>
      <c r="E67" s="229"/>
      <c r="F67" s="229"/>
      <c r="G67" s="230" t="s">
        <v>216</v>
      </c>
      <c r="H67" s="226"/>
      <c r="I67" s="226"/>
      <c r="J67" s="226"/>
      <c r="K67" s="226"/>
      <c r="L67" s="227" t="s">
        <v>325</v>
      </c>
      <c r="M67" s="227" t="s">
        <v>325</v>
      </c>
      <c r="N67" s="227" t="s">
        <v>325</v>
      </c>
      <c r="O67" s="227" t="s">
        <v>325</v>
      </c>
      <c r="P67" s="227" t="s">
        <v>325</v>
      </c>
      <c r="Q67" s="227" t="s">
        <v>325</v>
      </c>
      <c r="R67" s="227" t="s">
        <v>325</v>
      </c>
      <c r="S67" s="227" t="s">
        <v>325</v>
      </c>
      <c r="T67" s="227" t="s">
        <v>325</v>
      </c>
    </row>
    <row r="68" spans="1:20" ht="12.75">
      <c r="A68" s="132" t="s">
        <v>48</v>
      </c>
      <c r="B68" s="133" t="s">
        <v>550</v>
      </c>
      <c r="C68" s="228">
        <v>1</v>
      </c>
      <c r="D68" s="229"/>
      <c r="E68" s="229"/>
      <c r="F68" s="229"/>
      <c r="G68" s="230" t="s">
        <v>216</v>
      </c>
      <c r="H68" s="226"/>
      <c r="I68" s="226"/>
      <c r="J68" s="226"/>
      <c r="K68" s="226"/>
      <c r="L68" s="227" t="s">
        <v>325</v>
      </c>
      <c r="M68" s="227" t="s">
        <v>325</v>
      </c>
      <c r="N68" s="227" t="s">
        <v>325</v>
      </c>
      <c r="O68" s="227" t="s">
        <v>325</v>
      </c>
      <c r="P68" s="227" t="s">
        <v>325</v>
      </c>
      <c r="Q68" s="227" t="s">
        <v>325</v>
      </c>
      <c r="R68" s="227" t="s">
        <v>325</v>
      </c>
      <c r="S68" s="227" t="s">
        <v>325</v>
      </c>
      <c r="T68" s="227" t="s">
        <v>325</v>
      </c>
    </row>
    <row r="69" spans="1:20" ht="12.75">
      <c r="A69" s="132" t="s">
        <v>49</v>
      </c>
      <c r="B69" s="133" t="s">
        <v>550</v>
      </c>
      <c r="C69" s="228">
        <v>1</v>
      </c>
      <c r="D69" s="229"/>
      <c r="E69" s="229"/>
      <c r="F69" s="229"/>
      <c r="G69" s="230" t="s">
        <v>216</v>
      </c>
      <c r="H69" s="226"/>
      <c r="I69" s="226"/>
      <c r="J69" s="226"/>
      <c r="K69" s="226"/>
      <c r="L69" s="227" t="s">
        <v>325</v>
      </c>
      <c r="M69" s="227" t="s">
        <v>325</v>
      </c>
      <c r="N69" s="227" t="s">
        <v>325</v>
      </c>
      <c r="O69" s="227" t="s">
        <v>325</v>
      </c>
      <c r="P69" s="227" t="s">
        <v>325</v>
      </c>
      <c r="Q69" s="227" t="s">
        <v>325</v>
      </c>
      <c r="R69" s="227" t="s">
        <v>325</v>
      </c>
      <c r="S69" s="227" t="s">
        <v>325</v>
      </c>
      <c r="T69" s="227" t="s">
        <v>325</v>
      </c>
    </row>
    <row r="70" spans="1:20" ht="12.75">
      <c r="A70" s="132" t="s">
        <v>59</v>
      </c>
      <c r="B70" s="133" t="s">
        <v>550</v>
      </c>
      <c r="C70" s="228">
        <v>1</v>
      </c>
      <c r="D70" s="229"/>
      <c r="E70" s="229"/>
      <c r="F70" s="229"/>
      <c r="G70" s="230" t="s">
        <v>216</v>
      </c>
      <c r="H70" s="226"/>
      <c r="I70" s="226"/>
      <c r="J70" s="226"/>
      <c r="K70" s="226"/>
      <c r="L70" s="227" t="s">
        <v>325</v>
      </c>
      <c r="M70" s="227" t="s">
        <v>325</v>
      </c>
      <c r="N70" s="227" t="s">
        <v>325</v>
      </c>
      <c r="O70" s="227" t="s">
        <v>325</v>
      </c>
      <c r="P70" s="227" t="s">
        <v>325</v>
      </c>
      <c r="Q70" s="227" t="s">
        <v>325</v>
      </c>
      <c r="R70" s="227" t="s">
        <v>325</v>
      </c>
      <c r="S70" s="227" t="s">
        <v>325</v>
      </c>
      <c r="T70" s="227" t="s">
        <v>325</v>
      </c>
    </row>
    <row r="71" spans="1:20" ht="12.75">
      <c r="A71" s="132" t="s">
        <v>569</v>
      </c>
      <c r="B71" s="133" t="s">
        <v>570</v>
      </c>
      <c r="C71" s="228">
        <v>1</v>
      </c>
      <c r="D71" s="229"/>
      <c r="E71" s="229"/>
      <c r="F71" s="229"/>
      <c r="G71" s="230" t="s">
        <v>216</v>
      </c>
      <c r="H71" s="226"/>
      <c r="I71" s="226"/>
      <c r="J71" s="226"/>
      <c r="K71" s="226"/>
      <c r="L71" s="227" t="s">
        <v>325</v>
      </c>
      <c r="M71" s="227" t="s">
        <v>325</v>
      </c>
      <c r="N71" s="227" t="s">
        <v>325</v>
      </c>
      <c r="O71" s="227" t="s">
        <v>325</v>
      </c>
      <c r="P71" s="227" t="s">
        <v>325</v>
      </c>
      <c r="Q71" s="227" t="s">
        <v>325</v>
      </c>
      <c r="R71" s="227" t="s">
        <v>325</v>
      </c>
      <c r="S71" s="227" t="s">
        <v>325</v>
      </c>
      <c r="T71" s="227" t="s">
        <v>325</v>
      </c>
    </row>
    <row r="72" spans="1:20" ht="12.75">
      <c r="A72" s="132" t="s">
        <v>195</v>
      </c>
      <c r="B72" s="133" t="s">
        <v>581</v>
      </c>
      <c r="C72" s="228">
        <v>1</v>
      </c>
      <c r="D72" s="229"/>
      <c r="E72" s="229"/>
      <c r="F72" s="229"/>
      <c r="G72" s="230" t="s">
        <v>216</v>
      </c>
      <c r="H72" s="226"/>
      <c r="I72" s="226"/>
      <c r="J72" s="226"/>
      <c r="K72" s="226"/>
      <c r="L72" s="227" t="s">
        <v>325</v>
      </c>
      <c r="M72" s="227" t="s">
        <v>325</v>
      </c>
      <c r="N72" s="227" t="s">
        <v>325</v>
      </c>
      <c r="O72" s="227" t="s">
        <v>325</v>
      </c>
      <c r="P72" s="227" t="s">
        <v>325</v>
      </c>
      <c r="Q72" s="227" t="s">
        <v>325</v>
      </c>
      <c r="R72" s="227" t="s">
        <v>325</v>
      </c>
      <c r="S72" s="227" t="s">
        <v>325</v>
      </c>
      <c r="T72" s="227" t="s">
        <v>325</v>
      </c>
    </row>
    <row r="73" spans="1:20" ht="14.25">
      <c r="A73" s="255" t="s">
        <v>586</v>
      </c>
      <c r="B73" s="133"/>
      <c r="C73" s="228"/>
      <c r="D73" s="229"/>
      <c r="E73" s="229"/>
      <c r="F73" s="229"/>
      <c r="G73" s="230"/>
      <c r="H73" s="226"/>
      <c r="I73" s="226"/>
      <c r="J73" s="226"/>
      <c r="K73" s="226"/>
      <c r="L73" s="227"/>
      <c r="M73" s="227"/>
      <c r="N73" s="227"/>
      <c r="O73" s="227"/>
      <c r="P73" s="227"/>
      <c r="Q73" s="227"/>
      <c r="R73" s="227"/>
      <c r="S73" s="227"/>
      <c r="T73" s="227"/>
    </row>
    <row r="74" spans="1:21" s="66" customFormat="1" ht="18">
      <c r="A74" s="132" t="s">
        <v>590</v>
      </c>
      <c r="B74" s="133" t="s">
        <v>441</v>
      </c>
      <c r="C74" s="228">
        <v>1</v>
      </c>
      <c r="D74" s="229"/>
      <c r="E74" s="229"/>
      <c r="F74" s="229"/>
      <c r="G74" s="230" t="s">
        <v>216</v>
      </c>
      <c r="H74" s="226"/>
      <c r="I74" s="226"/>
      <c r="J74" s="226"/>
      <c r="K74" s="226"/>
      <c r="L74" s="227">
        <v>1525.529</v>
      </c>
      <c r="M74" s="227">
        <v>1191.12</v>
      </c>
      <c r="N74" s="227">
        <v>1313.21</v>
      </c>
      <c r="O74" s="227">
        <v>1458.85</v>
      </c>
      <c r="P74" s="227">
        <f>N74*P75*P76/10000</f>
        <v>1457.4661185000002</v>
      </c>
      <c r="Q74" s="227">
        <v>1577.74</v>
      </c>
      <c r="R74" s="227">
        <f>P74*R75*R76/10000</f>
        <v>1573.2472269536402</v>
      </c>
      <c r="S74" s="227">
        <v>1706.33</v>
      </c>
      <c r="T74" s="227">
        <f>R74*T75*T76/10000</f>
        <v>1699.9565586124863</v>
      </c>
      <c r="U74" s="3"/>
    </row>
    <row r="75" spans="1:21" s="66" customFormat="1" ht="18">
      <c r="A75" s="132"/>
      <c r="B75" s="133" t="s">
        <v>442</v>
      </c>
      <c r="C75" s="228">
        <v>1</v>
      </c>
      <c r="D75" s="229"/>
      <c r="E75" s="229"/>
      <c r="F75" s="229"/>
      <c r="G75" s="230" t="s">
        <v>215</v>
      </c>
      <c r="H75" s="226"/>
      <c r="I75" s="226"/>
      <c r="J75" s="226"/>
      <c r="K75" s="226"/>
      <c r="L75" s="227">
        <v>100</v>
      </c>
      <c r="M75" s="227">
        <v>102.7</v>
      </c>
      <c r="N75" s="227">
        <f>N74/M74/N76*10000</f>
        <v>105.30087563602625</v>
      </c>
      <c r="O75" s="227">
        <f>O74/N74/O76*10000</f>
        <v>105.09969875502117</v>
      </c>
      <c r="P75" s="227">
        <v>105</v>
      </c>
      <c r="Q75" s="227">
        <f>Q74/O74/Q76*10000</f>
        <v>103.19615445293493</v>
      </c>
      <c r="R75" s="227">
        <v>103</v>
      </c>
      <c r="S75" s="227">
        <f>S74/Q74/S76*10000</f>
        <v>103.59220840013313</v>
      </c>
      <c r="T75" s="227">
        <v>103.5</v>
      </c>
      <c r="U75" s="3"/>
    </row>
    <row r="76" spans="1:20" ht="18">
      <c r="A76" s="132"/>
      <c r="B76" s="133" t="s">
        <v>574</v>
      </c>
      <c r="C76" s="228">
        <v>1</v>
      </c>
      <c r="D76" s="229"/>
      <c r="E76" s="229"/>
      <c r="F76" s="229"/>
      <c r="G76" s="230" t="s">
        <v>217</v>
      </c>
      <c r="H76" s="226"/>
      <c r="I76" s="226"/>
      <c r="J76" s="226"/>
      <c r="K76" s="226"/>
      <c r="L76" s="227">
        <v>106.2</v>
      </c>
      <c r="M76" s="227">
        <v>108</v>
      </c>
      <c r="N76" s="227">
        <v>104.7</v>
      </c>
      <c r="O76" s="227">
        <v>105.7</v>
      </c>
      <c r="P76" s="227">
        <v>105.7</v>
      </c>
      <c r="Q76" s="227">
        <v>104.8</v>
      </c>
      <c r="R76" s="227">
        <v>104.8</v>
      </c>
      <c r="S76" s="227">
        <v>104.4</v>
      </c>
      <c r="T76" s="227">
        <v>104.4</v>
      </c>
    </row>
    <row r="77" spans="1:20" ht="18">
      <c r="A77" s="132" t="s">
        <v>125</v>
      </c>
      <c r="B77" s="133" t="s">
        <v>441</v>
      </c>
      <c r="C77" s="228">
        <v>1</v>
      </c>
      <c r="D77" s="229"/>
      <c r="E77" s="229"/>
      <c r="F77" s="229"/>
      <c r="G77" s="230" t="s">
        <v>216</v>
      </c>
      <c r="H77" s="226"/>
      <c r="I77" s="226"/>
      <c r="J77" s="226"/>
      <c r="K77" s="226"/>
      <c r="L77" s="227">
        <v>47</v>
      </c>
      <c r="M77" s="227">
        <v>72.32</v>
      </c>
      <c r="N77" s="227">
        <v>82.52</v>
      </c>
      <c r="O77" s="227">
        <v>91.02</v>
      </c>
      <c r="P77" s="227">
        <f>N77*P78*P79/10000</f>
        <v>90.97780488</v>
      </c>
      <c r="Q77" s="227">
        <v>100.06</v>
      </c>
      <c r="R77" s="227">
        <f>P77*R78*R79/10000</f>
        <v>99.97059698116846</v>
      </c>
      <c r="S77" s="227">
        <v>109.47</v>
      </c>
      <c r="T77" s="227">
        <f>R77*T78*T79/10000</f>
        <v>109.00593953632647</v>
      </c>
    </row>
    <row r="78" spans="1:20" ht="18">
      <c r="A78" s="132"/>
      <c r="B78" s="133" t="s">
        <v>442</v>
      </c>
      <c r="C78" s="228">
        <v>1</v>
      </c>
      <c r="D78" s="229"/>
      <c r="E78" s="229"/>
      <c r="F78" s="229"/>
      <c r="G78" s="230" t="s">
        <v>215</v>
      </c>
      <c r="H78" s="226"/>
      <c r="I78" s="226"/>
      <c r="J78" s="226"/>
      <c r="K78" s="226"/>
      <c r="L78" s="227">
        <v>87.66</v>
      </c>
      <c r="M78" s="227">
        <f>M77/L77/M79*10000</f>
        <v>141.81782527698792</v>
      </c>
      <c r="N78" s="227">
        <f>N77/M77/N79*10000</f>
        <v>108.15543346055446</v>
      </c>
      <c r="O78" s="227">
        <f>O77/N77/O79*10000</f>
        <v>101.84721440819182</v>
      </c>
      <c r="P78" s="227">
        <v>101.8</v>
      </c>
      <c r="Q78" s="227">
        <f>Q77/O77/Q79*10000</f>
        <v>102.6441485551959</v>
      </c>
      <c r="R78" s="227">
        <v>102.6</v>
      </c>
      <c r="S78" s="227">
        <f>S77/Q77/S79*10000</f>
        <v>102.34271037003617</v>
      </c>
      <c r="T78" s="227">
        <v>102</v>
      </c>
    </row>
    <row r="79" spans="1:20" ht="18">
      <c r="A79" s="132"/>
      <c r="B79" s="133" t="s">
        <v>574</v>
      </c>
      <c r="C79" s="228">
        <v>1</v>
      </c>
      <c r="D79" s="229"/>
      <c r="E79" s="229"/>
      <c r="F79" s="229"/>
      <c r="G79" s="230" t="s">
        <v>215</v>
      </c>
      <c r="H79" s="226"/>
      <c r="I79" s="226"/>
      <c r="J79" s="226"/>
      <c r="K79" s="226"/>
      <c r="L79" s="227">
        <v>108.1</v>
      </c>
      <c r="M79" s="227">
        <v>108.5</v>
      </c>
      <c r="N79" s="227">
        <v>105.5</v>
      </c>
      <c r="O79" s="227">
        <v>108.3</v>
      </c>
      <c r="P79" s="227">
        <v>108.3</v>
      </c>
      <c r="Q79" s="227">
        <v>107.1</v>
      </c>
      <c r="R79" s="227">
        <v>107.1</v>
      </c>
      <c r="S79" s="227">
        <v>106.9</v>
      </c>
      <c r="T79" s="227">
        <v>106.9</v>
      </c>
    </row>
    <row r="80" spans="1:20" ht="18">
      <c r="A80" s="132" t="s">
        <v>126</v>
      </c>
      <c r="B80" s="133" t="s">
        <v>441</v>
      </c>
      <c r="C80" s="228">
        <v>1</v>
      </c>
      <c r="D80" s="229"/>
      <c r="E80" s="229"/>
      <c r="F80" s="229"/>
      <c r="G80" s="230" t="s">
        <v>216</v>
      </c>
      <c r="H80" s="226"/>
      <c r="I80" s="226"/>
      <c r="J80" s="226"/>
      <c r="K80" s="226"/>
      <c r="L80" s="227">
        <v>299.9</v>
      </c>
      <c r="M80" s="227">
        <v>327.7</v>
      </c>
      <c r="N80" s="227">
        <v>352</v>
      </c>
      <c r="O80" s="227">
        <v>389</v>
      </c>
      <c r="P80" s="227">
        <f>N80*P81*P82/10000</f>
        <v>388.84031999999996</v>
      </c>
      <c r="Q80" s="227">
        <v>428</v>
      </c>
      <c r="R80" s="227">
        <f>P80*R81*R82/10000</f>
        <v>427.6920782534399</v>
      </c>
      <c r="S80" s="227">
        <v>470</v>
      </c>
      <c r="T80" s="227">
        <f>R80*T81*T82/10000</f>
        <v>469.5473081075563</v>
      </c>
    </row>
    <row r="81" spans="1:20" ht="18">
      <c r="A81" s="132"/>
      <c r="B81" s="133" t="s">
        <v>442</v>
      </c>
      <c r="C81" s="228">
        <v>1</v>
      </c>
      <c r="D81" s="229"/>
      <c r="E81" s="229"/>
      <c r="F81" s="229"/>
      <c r="G81" s="230" t="s">
        <v>215</v>
      </c>
      <c r="H81" s="226"/>
      <c r="I81" s="226"/>
      <c r="J81" s="226"/>
      <c r="K81" s="226"/>
      <c r="L81" s="227">
        <v>101.1</v>
      </c>
      <c r="M81" s="227">
        <v>99.7</v>
      </c>
      <c r="N81" s="227">
        <f>N80/M80/N82*10000</f>
        <v>101.81546814144829</v>
      </c>
      <c r="O81" s="227">
        <f>O80/N80/O82*10000</f>
        <v>102.04188701418619</v>
      </c>
      <c r="P81" s="227">
        <v>102</v>
      </c>
      <c r="Q81" s="227">
        <f>Q80/O80/Q82*10000</f>
        <v>102.73175251248743</v>
      </c>
      <c r="R81" s="227">
        <v>102.7</v>
      </c>
      <c r="S81" s="227">
        <f>S80/Q80/S82*10000</f>
        <v>102.7250552966787</v>
      </c>
      <c r="T81" s="227">
        <v>102.7</v>
      </c>
    </row>
    <row r="82" spans="1:20" ht="18">
      <c r="A82" s="132"/>
      <c r="B82" s="133" t="s">
        <v>574</v>
      </c>
      <c r="C82" s="228">
        <v>1</v>
      </c>
      <c r="D82" s="231"/>
      <c r="E82" s="231"/>
      <c r="F82" s="231"/>
      <c r="G82" s="232" t="s">
        <v>217</v>
      </c>
      <c r="H82" s="226"/>
      <c r="I82" s="226"/>
      <c r="J82" s="226"/>
      <c r="K82" s="226"/>
      <c r="L82" s="227">
        <v>108.1</v>
      </c>
      <c r="M82" s="227">
        <v>108.5</v>
      </c>
      <c r="N82" s="227">
        <v>105.5</v>
      </c>
      <c r="O82" s="227">
        <v>108.3</v>
      </c>
      <c r="P82" s="227">
        <v>108.3</v>
      </c>
      <c r="Q82" s="227">
        <v>107.1</v>
      </c>
      <c r="R82" s="227">
        <v>107.1</v>
      </c>
      <c r="S82" s="227">
        <v>106.9</v>
      </c>
      <c r="T82" s="227">
        <v>106.9</v>
      </c>
    </row>
    <row r="83" spans="1:20" ht="28.5">
      <c r="A83" s="255" t="s">
        <v>108</v>
      </c>
      <c r="B83" s="133"/>
      <c r="C83" s="228"/>
      <c r="D83" s="229"/>
      <c r="E83" s="229"/>
      <c r="F83" s="229"/>
      <c r="G83" s="230"/>
      <c r="H83" s="226"/>
      <c r="I83" s="226"/>
      <c r="J83" s="226"/>
      <c r="K83" s="226"/>
      <c r="L83" s="227"/>
      <c r="M83" s="227"/>
      <c r="N83" s="227"/>
      <c r="O83" s="227"/>
      <c r="P83" s="227"/>
      <c r="Q83" s="227"/>
      <c r="R83" s="227"/>
      <c r="S83" s="227"/>
      <c r="T83" s="227"/>
    </row>
    <row r="84" spans="1:20" ht="23.25" customHeight="1">
      <c r="A84" s="215" t="s">
        <v>862</v>
      </c>
      <c r="B84" s="133" t="s">
        <v>71</v>
      </c>
      <c r="C84" s="228">
        <v>1</v>
      </c>
      <c r="D84" s="229"/>
      <c r="E84" s="229"/>
      <c r="F84" s="229"/>
      <c r="G84" s="230" t="s">
        <v>216</v>
      </c>
      <c r="H84" s="226"/>
      <c r="I84" s="226"/>
      <c r="J84" s="226"/>
      <c r="K84" s="226"/>
      <c r="L84" s="227">
        <v>0.004</v>
      </c>
      <c r="M84" s="227">
        <v>0.005</v>
      </c>
      <c r="N84" s="227">
        <v>0.005</v>
      </c>
      <c r="O84" s="227">
        <v>0.006</v>
      </c>
      <c r="P84" s="227">
        <v>0.006</v>
      </c>
      <c r="Q84" s="227">
        <v>0.006</v>
      </c>
      <c r="R84" s="227">
        <v>0.006</v>
      </c>
      <c r="S84" s="227">
        <v>0.006</v>
      </c>
      <c r="T84" s="227">
        <v>0.006</v>
      </c>
    </row>
    <row r="85" spans="1:20" ht="21">
      <c r="A85" s="132" t="s">
        <v>615</v>
      </c>
      <c r="B85" s="133"/>
      <c r="C85" s="228"/>
      <c r="D85" s="229"/>
      <c r="E85" s="229"/>
      <c r="F85" s="229"/>
      <c r="G85" s="230"/>
      <c r="H85" s="226"/>
      <c r="I85" s="226"/>
      <c r="J85" s="226"/>
      <c r="K85" s="226"/>
      <c r="L85" s="227"/>
      <c r="M85" s="227"/>
      <c r="N85" s="227"/>
      <c r="O85" s="227"/>
      <c r="P85" s="227"/>
      <c r="Q85" s="227"/>
      <c r="R85" s="227"/>
      <c r="S85" s="227"/>
      <c r="T85" s="227"/>
    </row>
    <row r="86" spans="1:20" ht="12.75">
      <c r="A86" s="137" t="s">
        <v>446</v>
      </c>
      <c r="B86" s="133" t="s">
        <v>39</v>
      </c>
      <c r="C86" s="228">
        <v>1</v>
      </c>
      <c r="D86" s="229"/>
      <c r="E86" s="229"/>
      <c r="F86" s="229"/>
      <c r="G86" s="230" t="s">
        <v>216</v>
      </c>
      <c r="H86" s="226"/>
      <c r="I86" s="226"/>
      <c r="J86" s="226"/>
      <c r="K86" s="226"/>
      <c r="L86" s="227" t="s">
        <v>325</v>
      </c>
      <c r="M86" s="227" t="s">
        <v>325</v>
      </c>
      <c r="N86" s="227" t="s">
        <v>325</v>
      </c>
      <c r="O86" s="227" t="s">
        <v>325</v>
      </c>
      <c r="P86" s="227" t="s">
        <v>325</v>
      </c>
      <c r="Q86" s="227" t="s">
        <v>325</v>
      </c>
      <c r="R86" s="227" t="s">
        <v>325</v>
      </c>
      <c r="S86" s="227" t="s">
        <v>325</v>
      </c>
      <c r="T86" s="227" t="s">
        <v>325</v>
      </c>
    </row>
    <row r="87" spans="1:20" ht="12.75">
      <c r="A87" s="137" t="s">
        <v>459</v>
      </c>
      <c r="B87" s="133" t="s">
        <v>39</v>
      </c>
      <c r="C87" s="228">
        <v>1</v>
      </c>
      <c r="D87" s="229"/>
      <c r="E87" s="229"/>
      <c r="F87" s="229"/>
      <c r="G87" s="230" t="s">
        <v>216</v>
      </c>
      <c r="H87" s="226"/>
      <c r="I87" s="226"/>
      <c r="J87" s="226"/>
      <c r="K87" s="226"/>
      <c r="L87" s="227" t="s">
        <v>325</v>
      </c>
      <c r="M87" s="227" t="s">
        <v>325</v>
      </c>
      <c r="N87" s="227" t="s">
        <v>325</v>
      </c>
      <c r="O87" s="227" t="s">
        <v>325</v>
      </c>
      <c r="P87" s="227" t="s">
        <v>325</v>
      </c>
      <c r="Q87" s="227" t="s">
        <v>325</v>
      </c>
      <c r="R87" s="227" t="s">
        <v>325</v>
      </c>
      <c r="S87" s="227" t="s">
        <v>325</v>
      </c>
      <c r="T87" s="227" t="s">
        <v>325</v>
      </c>
    </row>
    <row r="88" spans="1:20" ht="21">
      <c r="A88" s="137" t="s">
        <v>507</v>
      </c>
      <c r="B88" s="133" t="s">
        <v>39</v>
      </c>
      <c r="C88" s="228">
        <v>1</v>
      </c>
      <c r="D88" s="229"/>
      <c r="E88" s="229"/>
      <c r="F88" s="229"/>
      <c r="G88" s="230" t="s">
        <v>216</v>
      </c>
      <c r="H88" s="226"/>
      <c r="I88" s="226"/>
      <c r="J88" s="226"/>
      <c r="K88" s="226"/>
      <c r="L88" s="227" t="s">
        <v>325</v>
      </c>
      <c r="M88" s="227" t="s">
        <v>325</v>
      </c>
      <c r="N88" s="227" t="s">
        <v>325</v>
      </c>
      <c r="O88" s="227" t="s">
        <v>325</v>
      </c>
      <c r="P88" s="227" t="s">
        <v>325</v>
      </c>
      <c r="Q88" s="227" t="s">
        <v>325</v>
      </c>
      <c r="R88" s="227" t="s">
        <v>325</v>
      </c>
      <c r="S88" s="227" t="s">
        <v>325</v>
      </c>
      <c r="T88" s="227" t="s">
        <v>325</v>
      </c>
    </row>
    <row r="89" spans="1:20" ht="14.25" customHeight="1">
      <c r="A89" s="137" t="s">
        <v>576</v>
      </c>
      <c r="B89" s="133" t="s">
        <v>39</v>
      </c>
      <c r="C89" s="228">
        <v>1</v>
      </c>
      <c r="D89" s="229"/>
      <c r="E89" s="229"/>
      <c r="F89" s="229"/>
      <c r="G89" s="230" t="s">
        <v>216</v>
      </c>
      <c r="H89" s="226"/>
      <c r="I89" s="226"/>
      <c r="J89" s="226"/>
      <c r="K89" s="226"/>
      <c r="L89" s="227">
        <v>1</v>
      </c>
      <c r="M89" s="227">
        <v>2</v>
      </c>
      <c r="N89" s="227">
        <v>2</v>
      </c>
      <c r="O89" s="227">
        <v>2</v>
      </c>
      <c r="P89" s="227">
        <v>2</v>
      </c>
      <c r="Q89" s="227">
        <v>2</v>
      </c>
      <c r="R89" s="227">
        <v>2</v>
      </c>
      <c r="S89" s="227">
        <v>2</v>
      </c>
      <c r="T89" s="227">
        <v>2</v>
      </c>
    </row>
    <row r="90" spans="1:20" ht="42" customHeight="1">
      <c r="A90" s="137" t="s">
        <v>577</v>
      </c>
      <c r="B90" s="133" t="s">
        <v>39</v>
      </c>
      <c r="C90" s="228">
        <v>1</v>
      </c>
      <c r="D90" s="229"/>
      <c r="E90" s="229"/>
      <c r="F90" s="229"/>
      <c r="G90" s="230" t="s">
        <v>216</v>
      </c>
      <c r="H90" s="226"/>
      <c r="I90" s="226"/>
      <c r="J90" s="226"/>
      <c r="K90" s="226"/>
      <c r="L90" s="227">
        <v>2</v>
      </c>
      <c r="M90" s="227">
        <v>2</v>
      </c>
      <c r="N90" s="227">
        <v>2</v>
      </c>
      <c r="O90" s="227">
        <v>2</v>
      </c>
      <c r="P90" s="227">
        <v>2</v>
      </c>
      <c r="Q90" s="227">
        <v>2</v>
      </c>
      <c r="R90" s="227">
        <v>2</v>
      </c>
      <c r="S90" s="227">
        <v>2</v>
      </c>
      <c r="T90" s="227">
        <v>2</v>
      </c>
    </row>
    <row r="91" spans="1:20" ht="18" customHeight="1">
      <c r="A91" s="137" t="s">
        <v>866</v>
      </c>
      <c r="B91" s="133" t="s">
        <v>39</v>
      </c>
      <c r="C91" s="228"/>
      <c r="D91" s="229"/>
      <c r="E91" s="229"/>
      <c r="F91" s="229"/>
      <c r="G91" s="230"/>
      <c r="H91" s="226"/>
      <c r="I91" s="226"/>
      <c r="J91" s="226"/>
      <c r="K91" s="226"/>
      <c r="L91" s="227" t="s">
        <v>325</v>
      </c>
      <c r="M91" s="227" t="s">
        <v>325</v>
      </c>
      <c r="N91" s="227" t="s">
        <v>325</v>
      </c>
      <c r="O91" s="227" t="s">
        <v>325</v>
      </c>
      <c r="P91" s="227" t="s">
        <v>325</v>
      </c>
      <c r="Q91" s="227" t="s">
        <v>325</v>
      </c>
      <c r="R91" s="227" t="s">
        <v>325</v>
      </c>
      <c r="S91" s="227" t="s">
        <v>325</v>
      </c>
      <c r="T91" s="227" t="s">
        <v>325</v>
      </c>
    </row>
    <row r="92" spans="1:20" ht="26.25" customHeight="1">
      <c r="A92" s="137" t="s">
        <v>867</v>
      </c>
      <c r="B92" s="133" t="s">
        <v>39</v>
      </c>
      <c r="C92" s="228"/>
      <c r="D92" s="229"/>
      <c r="E92" s="229"/>
      <c r="F92" s="229"/>
      <c r="G92" s="230"/>
      <c r="H92" s="226"/>
      <c r="I92" s="226"/>
      <c r="J92" s="226"/>
      <c r="K92" s="226"/>
      <c r="L92" s="227" t="s">
        <v>325</v>
      </c>
      <c r="M92" s="227" t="s">
        <v>325</v>
      </c>
      <c r="N92" s="227" t="s">
        <v>325</v>
      </c>
      <c r="O92" s="227" t="s">
        <v>325</v>
      </c>
      <c r="P92" s="227" t="s">
        <v>325</v>
      </c>
      <c r="Q92" s="227" t="s">
        <v>325</v>
      </c>
      <c r="R92" s="227" t="s">
        <v>325</v>
      </c>
      <c r="S92" s="227" t="s">
        <v>325</v>
      </c>
      <c r="T92" s="227" t="s">
        <v>325</v>
      </c>
    </row>
    <row r="93" spans="1:20" ht="26.25" customHeight="1">
      <c r="A93" s="215" t="s">
        <v>863</v>
      </c>
      <c r="B93" s="133" t="s">
        <v>39</v>
      </c>
      <c r="C93" s="228"/>
      <c r="D93" s="229"/>
      <c r="E93" s="229"/>
      <c r="F93" s="229"/>
      <c r="G93" s="230"/>
      <c r="H93" s="226"/>
      <c r="I93" s="226"/>
      <c r="J93" s="226"/>
      <c r="K93" s="226"/>
      <c r="L93" s="227">
        <v>213</v>
      </c>
      <c r="M93" s="227">
        <v>197</v>
      </c>
      <c r="N93" s="227">
        <v>197</v>
      </c>
      <c r="O93" s="227">
        <v>203</v>
      </c>
      <c r="P93" s="227">
        <v>203</v>
      </c>
      <c r="Q93" s="227">
        <v>209</v>
      </c>
      <c r="R93" s="227">
        <v>209</v>
      </c>
      <c r="S93" s="227">
        <v>215</v>
      </c>
      <c r="T93" s="227">
        <v>215</v>
      </c>
    </row>
    <row r="94" spans="1:20" ht="26.25" customHeight="1">
      <c r="A94" s="132" t="s">
        <v>864</v>
      </c>
      <c r="B94" s="133"/>
      <c r="C94" s="228"/>
      <c r="D94" s="229"/>
      <c r="E94" s="229"/>
      <c r="F94" s="229"/>
      <c r="G94" s="230"/>
      <c r="H94" s="226"/>
      <c r="I94" s="226"/>
      <c r="J94" s="226"/>
      <c r="K94" s="226"/>
      <c r="L94" s="227"/>
      <c r="M94" s="227"/>
      <c r="N94" s="227"/>
      <c r="O94" s="227"/>
      <c r="P94" s="227"/>
      <c r="Q94" s="227"/>
      <c r="R94" s="227"/>
      <c r="S94" s="227"/>
      <c r="T94" s="227"/>
    </row>
    <row r="95" spans="1:20" ht="15" customHeight="1">
      <c r="A95" s="137" t="s">
        <v>446</v>
      </c>
      <c r="B95" s="133" t="s">
        <v>39</v>
      </c>
      <c r="C95" s="228"/>
      <c r="D95" s="229"/>
      <c r="E95" s="229"/>
      <c r="F95" s="229"/>
      <c r="G95" s="230"/>
      <c r="H95" s="226"/>
      <c r="I95" s="226"/>
      <c r="J95" s="226"/>
      <c r="K95" s="226"/>
      <c r="L95" s="227">
        <v>1</v>
      </c>
      <c r="M95" s="227">
        <v>1</v>
      </c>
      <c r="N95" s="227">
        <v>1</v>
      </c>
      <c r="O95" s="227">
        <v>1</v>
      </c>
      <c r="P95" s="227">
        <v>1</v>
      </c>
      <c r="Q95" s="227">
        <v>2</v>
      </c>
      <c r="R95" s="227">
        <v>2</v>
      </c>
      <c r="S95" s="227">
        <v>2</v>
      </c>
      <c r="T95" s="227">
        <v>2</v>
      </c>
    </row>
    <row r="96" spans="1:20" ht="16.5" customHeight="1">
      <c r="A96" s="137" t="s">
        <v>459</v>
      </c>
      <c r="B96" s="133" t="s">
        <v>39</v>
      </c>
      <c r="C96" s="228"/>
      <c r="D96" s="229"/>
      <c r="E96" s="229"/>
      <c r="F96" s="229"/>
      <c r="G96" s="230"/>
      <c r="H96" s="226"/>
      <c r="I96" s="226"/>
      <c r="J96" s="226"/>
      <c r="K96" s="226"/>
      <c r="L96" s="227">
        <v>18</v>
      </c>
      <c r="M96" s="227">
        <v>18</v>
      </c>
      <c r="N96" s="227">
        <v>18</v>
      </c>
      <c r="O96" s="227">
        <v>19</v>
      </c>
      <c r="P96" s="227">
        <v>19</v>
      </c>
      <c r="Q96" s="227">
        <v>21</v>
      </c>
      <c r="R96" s="227">
        <v>21</v>
      </c>
      <c r="S96" s="227">
        <v>22</v>
      </c>
      <c r="T96" s="227">
        <v>22</v>
      </c>
    </row>
    <row r="97" spans="1:20" ht="24.75" customHeight="1">
      <c r="A97" s="137" t="s">
        <v>507</v>
      </c>
      <c r="B97" s="133" t="s">
        <v>39</v>
      </c>
      <c r="C97" s="228"/>
      <c r="D97" s="229"/>
      <c r="E97" s="229"/>
      <c r="F97" s="229"/>
      <c r="G97" s="230"/>
      <c r="H97" s="226"/>
      <c r="I97" s="226"/>
      <c r="J97" s="226"/>
      <c r="K97" s="226"/>
      <c r="L97" s="227">
        <v>1</v>
      </c>
      <c r="M97" s="227">
        <v>1</v>
      </c>
      <c r="N97" s="227">
        <v>1</v>
      </c>
      <c r="O97" s="227">
        <v>1</v>
      </c>
      <c r="P97" s="227">
        <v>1</v>
      </c>
      <c r="Q97" s="227">
        <v>1</v>
      </c>
      <c r="R97" s="227">
        <v>1</v>
      </c>
      <c r="S97" s="227">
        <v>1</v>
      </c>
      <c r="T97" s="227">
        <v>1</v>
      </c>
    </row>
    <row r="98" spans="1:20" ht="15.75" customHeight="1">
      <c r="A98" s="137" t="s">
        <v>576</v>
      </c>
      <c r="B98" s="133" t="s">
        <v>39</v>
      </c>
      <c r="C98" s="228"/>
      <c r="D98" s="229"/>
      <c r="E98" s="229"/>
      <c r="F98" s="229"/>
      <c r="G98" s="230"/>
      <c r="H98" s="226"/>
      <c r="I98" s="226"/>
      <c r="J98" s="226"/>
      <c r="K98" s="226"/>
      <c r="L98" s="227">
        <v>19</v>
      </c>
      <c r="M98" s="227">
        <v>19</v>
      </c>
      <c r="N98" s="227">
        <v>19</v>
      </c>
      <c r="O98" s="227">
        <v>20</v>
      </c>
      <c r="P98" s="227">
        <v>20</v>
      </c>
      <c r="Q98" s="227">
        <v>21</v>
      </c>
      <c r="R98" s="227">
        <v>21</v>
      </c>
      <c r="S98" s="227">
        <v>22</v>
      </c>
      <c r="T98" s="227">
        <v>22</v>
      </c>
    </row>
    <row r="99" spans="1:20" ht="46.5" customHeight="1">
      <c r="A99" s="137" t="s">
        <v>865</v>
      </c>
      <c r="B99" s="133" t="s">
        <v>39</v>
      </c>
      <c r="C99" s="228"/>
      <c r="D99" s="229"/>
      <c r="E99" s="229"/>
      <c r="F99" s="229"/>
      <c r="G99" s="230"/>
      <c r="H99" s="226"/>
      <c r="I99" s="226"/>
      <c r="J99" s="226"/>
      <c r="K99" s="226"/>
      <c r="L99" s="227">
        <v>82</v>
      </c>
      <c r="M99" s="227">
        <v>85</v>
      </c>
      <c r="N99" s="227">
        <v>90</v>
      </c>
      <c r="O99" s="227">
        <v>95</v>
      </c>
      <c r="P99" s="227">
        <v>95</v>
      </c>
      <c r="Q99" s="227">
        <v>101</v>
      </c>
      <c r="R99" s="227">
        <v>101</v>
      </c>
      <c r="S99" s="227">
        <v>106</v>
      </c>
      <c r="T99" s="227">
        <v>106</v>
      </c>
    </row>
    <row r="100" spans="1:20" ht="16.5" customHeight="1">
      <c r="A100" s="137" t="s">
        <v>866</v>
      </c>
      <c r="B100" s="133" t="s">
        <v>39</v>
      </c>
      <c r="C100" s="228"/>
      <c r="D100" s="229"/>
      <c r="E100" s="229"/>
      <c r="F100" s="229"/>
      <c r="G100" s="230"/>
      <c r="H100" s="226"/>
      <c r="I100" s="226"/>
      <c r="J100" s="226"/>
      <c r="K100" s="226"/>
      <c r="L100" s="227">
        <v>9</v>
      </c>
      <c r="M100" s="227">
        <v>10</v>
      </c>
      <c r="N100" s="227">
        <v>11</v>
      </c>
      <c r="O100" s="227">
        <v>12</v>
      </c>
      <c r="P100" s="227">
        <v>12</v>
      </c>
      <c r="Q100" s="227">
        <v>13</v>
      </c>
      <c r="R100" s="227">
        <v>13</v>
      </c>
      <c r="S100" s="227">
        <v>14</v>
      </c>
      <c r="T100" s="227">
        <v>14</v>
      </c>
    </row>
    <row r="101" spans="1:20" ht="29.25" customHeight="1">
      <c r="A101" s="137" t="s">
        <v>867</v>
      </c>
      <c r="B101" s="133" t="s">
        <v>39</v>
      </c>
      <c r="C101" s="228"/>
      <c r="D101" s="229"/>
      <c r="E101" s="229"/>
      <c r="F101" s="229"/>
      <c r="G101" s="230"/>
      <c r="H101" s="226"/>
      <c r="I101" s="226"/>
      <c r="J101" s="226"/>
      <c r="K101" s="226"/>
      <c r="L101" s="227">
        <v>26</v>
      </c>
      <c r="M101" s="227">
        <v>26</v>
      </c>
      <c r="N101" s="227">
        <v>26</v>
      </c>
      <c r="O101" s="227">
        <v>27</v>
      </c>
      <c r="P101" s="227">
        <v>27</v>
      </c>
      <c r="Q101" s="227">
        <v>28</v>
      </c>
      <c r="R101" s="227">
        <v>28</v>
      </c>
      <c r="S101" s="227">
        <v>28</v>
      </c>
      <c r="T101" s="227">
        <v>28</v>
      </c>
    </row>
    <row r="102" spans="1:20" ht="33.75" customHeight="1">
      <c r="A102" s="215" t="s">
        <v>868</v>
      </c>
      <c r="B102" s="133" t="s">
        <v>355</v>
      </c>
      <c r="C102" s="228">
        <v>1</v>
      </c>
      <c r="D102" s="229"/>
      <c r="E102" s="229"/>
      <c r="F102" s="229"/>
      <c r="G102" s="230" t="s">
        <v>216</v>
      </c>
      <c r="H102" s="226"/>
      <c r="I102" s="226"/>
      <c r="J102" s="226"/>
      <c r="K102" s="226"/>
      <c r="L102" s="227">
        <v>0.334</v>
      </c>
      <c r="M102" s="227">
        <v>0.57</v>
      </c>
      <c r="N102" s="227">
        <v>0.57</v>
      </c>
      <c r="O102" s="227">
        <v>0.67</v>
      </c>
      <c r="P102" s="227">
        <v>0.67</v>
      </c>
      <c r="Q102" s="227">
        <v>0.67</v>
      </c>
      <c r="R102" s="227">
        <v>0.67</v>
      </c>
      <c r="S102" s="227">
        <v>0.67</v>
      </c>
      <c r="T102" s="227">
        <v>0.67</v>
      </c>
    </row>
    <row r="103" spans="1:20" ht="21">
      <c r="A103" s="132" t="s">
        <v>615</v>
      </c>
      <c r="B103" s="133"/>
      <c r="C103" s="228"/>
      <c r="D103" s="229"/>
      <c r="E103" s="229"/>
      <c r="F103" s="229"/>
      <c r="G103" s="230"/>
      <c r="H103" s="226"/>
      <c r="I103" s="226"/>
      <c r="J103" s="226"/>
      <c r="K103" s="226"/>
      <c r="L103" s="227"/>
      <c r="M103" s="227"/>
      <c r="N103" s="227"/>
      <c r="O103" s="227"/>
      <c r="P103" s="227"/>
      <c r="Q103" s="227"/>
      <c r="R103" s="227"/>
      <c r="S103" s="227"/>
      <c r="T103" s="227"/>
    </row>
    <row r="104" spans="1:20" ht="15" customHeight="1">
      <c r="A104" s="137" t="s">
        <v>446</v>
      </c>
      <c r="B104" s="133" t="s">
        <v>355</v>
      </c>
      <c r="C104" s="228">
        <v>1</v>
      </c>
      <c r="D104" s="229"/>
      <c r="E104" s="229"/>
      <c r="F104" s="229"/>
      <c r="G104" s="230" t="s">
        <v>216</v>
      </c>
      <c r="H104" s="226"/>
      <c r="I104" s="226"/>
      <c r="J104" s="226"/>
      <c r="K104" s="226"/>
      <c r="L104" s="227" t="s">
        <v>325</v>
      </c>
      <c r="M104" s="227" t="s">
        <v>325</v>
      </c>
      <c r="N104" s="227" t="s">
        <v>325</v>
      </c>
      <c r="O104" s="227" t="s">
        <v>325</v>
      </c>
      <c r="P104" s="227" t="s">
        <v>325</v>
      </c>
      <c r="Q104" s="227" t="s">
        <v>325</v>
      </c>
      <c r="R104" s="227" t="s">
        <v>325</v>
      </c>
      <c r="S104" s="227" t="s">
        <v>325</v>
      </c>
      <c r="T104" s="227" t="s">
        <v>325</v>
      </c>
    </row>
    <row r="105" spans="1:20" ht="16.5" customHeight="1">
      <c r="A105" s="137" t="s">
        <v>459</v>
      </c>
      <c r="B105" s="133" t="s">
        <v>355</v>
      </c>
      <c r="C105" s="228">
        <v>1</v>
      </c>
      <c r="D105" s="229"/>
      <c r="E105" s="229"/>
      <c r="F105" s="229"/>
      <c r="G105" s="230" t="s">
        <v>216</v>
      </c>
      <c r="H105" s="226"/>
      <c r="I105" s="226"/>
      <c r="J105" s="226"/>
      <c r="K105" s="226"/>
      <c r="L105" s="227" t="s">
        <v>325</v>
      </c>
      <c r="M105" s="227" t="s">
        <v>325</v>
      </c>
      <c r="N105" s="227" t="s">
        <v>325</v>
      </c>
      <c r="O105" s="227" t="s">
        <v>325</v>
      </c>
      <c r="P105" s="227" t="s">
        <v>325</v>
      </c>
      <c r="Q105" s="227" t="s">
        <v>325</v>
      </c>
      <c r="R105" s="227" t="s">
        <v>325</v>
      </c>
      <c r="S105" s="227" t="s">
        <v>325</v>
      </c>
      <c r="T105" s="227" t="s">
        <v>325</v>
      </c>
    </row>
    <row r="106" spans="1:20" ht="22.5" customHeight="1">
      <c r="A106" s="137" t="s">
        <v>507</v>
      </c>
      <c r="B106" s="133" t="s">
        <v>355</v>
      </c>
      <c r="C106" s="228">
        <v>1</v>
      </c>
      <c r="D106" s="229"/>
      <c r="E106" s="229"/>
      <c r="F106" s="229"/>
      <c r="G106" s="230" t="s">
        <v>216</v>
      </c>
      <c r="H106" s="226"/>
      <c r="I106" s="226"/>
      <c r="J106" s="226"/>
      <c r="K106" s="226"/>
      <c r="L106" s="227" t="s">
        <v>325</v>
      </c>
      <c r="M106" s="227" t="s">
        <v>325</v>
      </c>
      <c r="N106" s="227" t="s">
        <v>325</v>
      </c>
      <c r="O106" s="227" t="s">
        <v>325</v>
      </c>
      <c r="P106" s="227" t="s">
        <v>325</v>
      </c>
      <c r="Q106" s="227" t="s">
        <v>325</v>
      </c>
      <c r="R106" s="227" t="s">
        <v>325</v>
      </c>
      <c r="S106" s="227" t="s">
        <v>325</v>
      </c>
      <c r="T106" s="227" t="s">
        <v>325</v>
      </c>
    </row>
    <row r="107" spans="1:20" ht="15" customHeight="1">
      <c r="A107" s="137" t="s">
        <v>576</v>
      </c>
      <c r="B107" s="133" t="s">
        <v>355</v>
      </c>
      <c r="C107" s="228">
        <v>1</v>
      </c>
      <c r="D107" s="229"/>
      <c r="E107" s="229"/>
      <c r="F107" s="229"/>
      <c r="G107" s="230" t="s">
        <v>216</v>
      </c>
      <c r="H107" s="226"/>
      <c r="I107" s="226"/>
      <c r="J107" s="226"/>
      <c r="K107" s="226"/>
      <c r="L107" s="227" t="s">
        <v>892</v>
      </c>
      <c r="M107" s="227" t="s">
        <v>892</v>
      </c>
      <c r="N107" s="227" t="s">
        <v>892</v>
      </c>
      <c r="O107" s="227" t="s">
        <v>892</v>
      </c>
      <c r="P107" s="227" t="s">
        <v>892</v>
      </c>
      <c r="Q107" s="227" t="s">
        <v>892</v>
      </c>
      <c r="R107" s="227" t="s">
        <v>892</v>
      </c>
      <c r="S107" s="227" t="s">
        <v>892</v>
      </c>
      <c r="T107" s="227" t="s">
        <v>892</v>
      </c>
    </row>
    <row r="108" spans="1:20" ht="45" customHeight="1">
      <c r="A108" s="137" t="s">
        <v>577</v>
      </c>
      <c r="B108" s="133" t="s">
        <v>355</v>
      </c>
      <c r="C108" s="228">
        <v>1</v>
      </c>
      <c r="D108" s="229"/>
      <c r="E108" s="229"/>
      <c r="F108" s="229"/>
      <c r="G108" s="230" t="s">
        <v>216</v>
      </c>
      <c r="H108" s="226"/>
      <c r="I108" s="226"/>
      <c r="J108" s="226"/>
      <c r="K108" s="226"/>
      <c r="L108" s="227" t="s">
        <v>892</v>
      </c>
      <c r="M108" s="227" t="s">
        <v>892</v>
      </c>
      <c r="N108" s="227" t="s">
        <v>892</v>
      </c>
      <c r="O108" s="227" t="s">
        <v>892</v>
      </c>
      <c r="P108" s="227" t="s">
        <v>892</v>
      </c>
      <c r="Q108" s="227" t="s">
        <v>892</v>
      </c>
      <c r="R108" s="227" t="s">
        <v>892</v>
      </c>
      <c r="S108" s="227" t="s">
        <v>892</v>
      </c>
      <c r="T108" s="227" t="s">
        <v>892</v>
      </c>
    </row>
    <row r="109" spans="1:20" ht="16.5" customHeight="1">
      <c r="A109" s="137" t="s">
        <v>866</v>
      </c>
      <c r="B109" s="133" t="s">
        <v>355</v>
      </c>
      <c r="C109" s="228"/>
      <c r="D109" s="229"/>
      <c r="E109" s="229"/>
      <c r="F109" s="229"/>
      <c r="G109" s="230"/>
      <c r="H109" s="226"/>
      <c r="I109" s="226"/>
      <c r="J109" s="226"/>
      <c r="K109" s="226"/>
      <c r="L109" s="227" t="s">
        <v>325</v>
      </c>
      <c r="M109" s="227" t="s">
        <v>325</v>
      </c>
      <c r="N109" s="227" t="s">
        <v>325</v>
      </c>
      <c r="O109" s="227" t="s">
        <v>325</v>
      </c>
      <c r="P109" s="227" t="s">
        <v>325</v>
      </c>
      <c r="Q109" s="227" t="s">
        <v>325</v>
      </c>
      <c r="R109" s="227" t="s">
        <v>325</v>
      </c>
      <c r="S109" s="227" t="s">
        <v>325</v>
      </c>
      <c r="T109" s="227" t="s">
        <v>325</v>
      </c>
    </row>
    <row r="110" spans="1:20" ht="27" customHeight="1">
      <c r="A110" s="137" t="s">
        <v>867</v>
      </c>
      <c r="B110" s="133" t="s">
        <v>355</v>
      </c>
      <c r="C110" s="228"/>
      <c r="D110" s="229"/>
      <c r="E110" s="229"/>
      <c r="F110" s="229"/>
      <c r="G110" s="230"/>
      <c r="H110" s="226"/>
      <c r="I110" s="226"/>
      <c r="J110" s="226"/>
      <c r="K110" s="226"/>
      <c r="L110" s="227" t="s">
        <v>325</v>
      </c>
      <c r="M110" s="227" t="s">
        <v>325</v>
      </c>
      <c r="N110" s="227" t="s">
        <v>325</v>
      </c>
      <c r="O110" s="227" t="s">
        <v>325</v>
      </c>
      <c r="P110" s="227" t="s">
        <v>325</v>
      </c>
      <c r="Q110" s="227" t="s">
        <v>325</v>
      </c>
      <c r="R110" s="227" t="s">
        <v>325</v>
      </c>
      <c r="S110" s="227" t="s">
        <v>325</v>
      </c>
      <c r="T110" s="227" t="s">
        <v>325</v>
      </c>
    </row>
    <row r="111" spans="1:20" ht="46.5" customHeight="1">
      <c r="A111" s="215" t="s">
        <v>869</v>
      </c>
      <c r="B111" s="133" t="s">
        <v>355</v>
      </c>
      <c r="C111" s="228">
        <v>1</v>
      </c>
      <c r="D111" s="229"/>
      <c r="E111" s="229"/>
      <c r="F111" s="229"/>
      <c r="G111" s="230" t="s">
        <v>216</v>
      </c>
      <c r="H111" s="226"/>
      <c r="I111" s="226"/>
      <c r="J111" s="226"/>
      <c r="K111" s="226"/>
      <c r="L111" s="227">
        <v>1.02</v>
      </c>
      <c r="M111" s="227">
        <v>0.92</v>
      </c>
      <c r="N111" s="227">
        <v>0.92</v>
      </c>
      <c r="O111" s="227">
        <v>0.95</v>
      </c>
      <c r="P111" s="227">
        <v>0.95</v>
      </c>
      <c r="Q111" s="227">
        <v>0.98</v>
      </c>
      <c r="R111" s="227">
        <v>0.98</v>
      </c>
      <c r="S111" s="227">
        <v>1.01</v>
      </c>
      <c r="T111" s="227">
        <v>1.01</v>
      </c>
    </row>
    <row r="112" spans="1:20" ht="21">
      <c r="A112" s="132" t="s">
        <v>615</v>
      </c>
      <c r="B112" s="133"/>
      <c r="C112" s="228"/>
      <c r="D112" s="229"/>
      <c r="E112" s="229"/>
      <c r="F112" s="229"/>
      <c r="G112" s="230"/>
      <c r="H112" s="226"/>
      <c r="I112" s="226"/>
      <c r="J112" s="226"/>
      <c r="K112" s="226"/>
      <c r="L112" s="227"/>
      <c r="M112" s="227"/>
      <c r="N112" s="227"/>
      <c r="O112" s="227"/>
      <c r="P112" s="227"/>
      <c r="Q112" s="227"/>
      <c r="R112" s="227"/>
      <c r="S112" s="227"/>
      <c r="T112" s="227"/>
    </row>
    <row r="113" spans="1:20" ht="15" customHeight="1">
      <c r="A113" s="137" t="s">
        <v>446</v>
      </c>
      <c r="B113" s="133" t="s">
        <v>355</v>
      </c>
      <c r="C113" s="228">
        <v>1</v>
      </c>
      <c r="D113" s="229"/>
      <c r="E113" s="229"/>
      <c r="F113" s="229"/>
      <c r="G113" s="230" t="s">
        <v>216</v>
      </c>
      <c r="H113" s="226"/>
      <c r="I113" s="226"/>
      <c r="J113" s="226"/>
      <c r="K113" s="226"/>
      <c r="L113" s="227" t="s">
        <v>325</v>
      </c>
      <c r="M113" s="227" t="s">
        <v>325</v>
      </c>
      <c r="N113" s="227" t="s">
        <v>325</v>
      </c>
      <c r="O113" s="227" t="s">
        <v>325</v>
      </c>
      <c r="P113" s="227" t="s">
        <v>325</v>
      </c>
      <c r="Q113" s="227" t="s">
        <v>325</v>
      </c>
      <c r="R113" s="227" t="s">
        <v>325</v>
      </c>
      <c r="S113" s="227" t="s">
        <v>325</v>
      </c>
      <c r="T113" s="227" t="s">
        <v>325</v>
      </c>
    </row>
    <row r="114" spans="1:20" ht="16.5" customHeight="1">
      <c r="A114" s="137" t="s">
        <v>459</v>
      </c>
      <c r="B114" s="133" t="s">
        <v>355</v>
      </c>
      <c r="C114" s="228">
        <v>1</v>
      </c>
      <c r="D114" s="229"/>
      <c r="E114" s="229"/>
      <c r="F114" s="229"/>
      <c r="G114" s="230" t="s">
        <v>216</v>
      </c>
      <c r="H114" s="226"/>
      <c r="I114" s="226"/>
      <c r="J114" s="226"/>
      <c r="K114" s="226"/>
      <c r="L114" s="227">
        <v>0.098</v>
      </c>
      <c r="M114" s="227">
        <v>0.099</v>
      </c>
      <c r="N114" s="227">
        <v>0.1</v>
      </c>
      <c r="O114" s="227">
        <v>0.1</v>
      </c>
      <c r="P114" s="227">
        <v>0.1</v>
      </c>
      <c r="Q114" s="227">
        <v>0.13</v>
      </c>
      <c r="R114" s="227">
        <v>0.13</v>
      </c>
      <c r="S114" s="227">
        <v>0.13</v>
      </c>
      <c r="T114" s="227">
        <v>0.13</v>
      </c>
    </row>
    <row r="115" spans="1:20" ht="22.5" customHeight="1">
      <c r="A115" s="137" t="s">
        <v>507</v>
      </c>
      <c r="B115" s="133" t="s">
        <v>355</v>
      </c>
      <c r="C115" s="228">
        <v>1</v>
      </c>
      <c r="D115" s="229"/>
      <c r="E115" s="229"/>
      <c r="F115" s="229"/>
      <c r="G115" s="230" t="s">
        <v>216</v>
      </c>
      <c r="H115" s="226"/>
      <c r="I115" s="226"/>
      <c r="J115" s="226"/>
      <c r="K115" s="226"/>
      <c r="L115" s="227" t="s">
        <v>325</v>
      </c>
      <c r="M115" s="227" t="s">
        <v>325</v>
      </c>
      <c r="N115" s="227" t="s">
        <v>325</v>
      </c>
      <c r="O115" s="227" t="s">
        <v>325</v>
      </c>
      <c r="P115" s="227" t="s">
        <v>325</v>
      </c>
      <c r="Q115" s="227" t="s">
        <v>325</v>
      </c>
      <c r="R115" s="227" t="s">
        <v>325</v>
      </c>
      <c r="S115" s="227" t="s">
        <v>325</v>
      </c>
      <c r="T115" s="227" t="s">
        <v>325</v>
      </c>
    </row>
    <row r="116" spans="1:20" ht="15" customHeight="1">
      <c r="A116" s="137" t="s">
        <v>576</v>
      </c>
      <c r="B116" s="133" t="s">
        <v>355</v>
      </c>
      <c r="C116" s="228">
        <v>1</v>
      </c>
      <c r="D116" s="229"/>
      <c r="E116" s="229"/>
      <c r="F116" s="229"/>
      <c r="G116" s="230" t="s">
        <v>216</v>
      </c>
      <c r="H116" s="226"/>
      <c r="I116" s="226"/>
      <c r="J116" s="226"/>
      <c r="K116" s="226"/>
      <c r="L116" s="227" t="s">
        <v>325</v>
      </c>
      <c r="M116" s="227" t="s">
        <v>325</v>
      </c>
      <c r="N116" s="227" t="s">
        <v>325</v>
      </c>
      <c r="O116" s="227" t="s">
        <v>325</v>
      </c>
      <c r="P116" s="227" t="s">
        <v>325</v>
      </c>
      <c r="Q116" s="227" t="s">
        <v>325</v>
      </c>
      <c r="R116" s="227" t="s">
        <v>325</v>
      </c>
      <c r="S116" s="227" t="s">
        <v>325</v>
      </c>
      <c r="T116" s="227" t="s">
        <v>325</v>
      </c>
    </row>
    <row r="117" spans="1:20" ht="45" customHeight="1">
      <c r="A117" s="137" t="s">
        <v>577</v>
      </c>
      <c r="B117" s="133" t="s">
        <v>355</v>
      </c>
      <c r="C117" s="228">
        <v>1</v>
      </c>
      <c r="D117" s="229"/>
      <c r="E117" s="229"/>
      <c r="F117" s="229"/>
      <c r="G117" s="230" t="s">
        <v>216</v>
      </c>
      <c r="H117" s="226"/>
      <c r="I117" s="226"/>
      <c r="J117" s="226"/>
      <c r="K117" s="226"/>
      <c r="L117" s="227">
        <v>0.134</v>
      </c>
      <c r="M117" s="227">
        <v>0.124</v>
      </c>
      <c r="N117" s="227">
        <v>0.125</v>
      </c>
      <c r="O117" s="227">
        <v>0.13</v>
      </c>
      <c r="P117" s="227">
        <v>0.13</v>
      </c>
      <c r="Q117" s="227">
        <v>0.15</v>
      </c>
      <c r="R117" s="227">
        <v>0.15</v>
      </c>
      <c r="S117" s="227">
        <v>0.15</v>
      </c>
      <c r="T117" s="227">
        <v>0.15</v>
      </c>
    </row>
    <row r="118" spans="1:20" ht="16.5" customHeight="1">
      <c r="A118" s="137" t="s">
        <v>866</v>
      </c>
      <c r="B118" s="133" t="s">
        <v>355</v>
      </c>
      <c r="C118" s="228"/>
      <c r="D118" s="229"/>
      <c r="E118" s="229"/>
      <c r="F118" s="229"/>
      <c r="G118" s="230"/>
      <c r="H118" s="226"/>
      <c r="I118" s="226"/>
      <c r="J118" s="226"/>
      <c r="K118" s="226"/>
      <c r="L118" s="227" t="s">
        <v>325</v>
      </c>
      <c r="M118" s="227" t="s">
        <v>325</v>
      </c>
      <c r="N118" s="227" t="s">
        <v>325</v>
      </c>
      <c r="O118" s="227" t="s">
        <v>325</v>
      </c>
      <c r="P118" s="227" t="s">
        <v>325</v>
      </c>
      <c r="Q118" s="227" t="s">
        <v>325</v>
      </c>
      <c r="R118" s="227" t="s">
        <v>325</v>
      </c>
      <c r="S118" s="227" t="s">
        <v>325</v>
      </c>
      <c r="T118" s="227" t="s">
        <v>325</v>
      </c>
    </row>
    <row r="119" spans="1:20" ht="27" customHeight="1">
      <c r="A119" s="137" t="s">
        <v>867</v>
      </c>
      <c r="B119" s="133" t="s">
        <v>355</v>
      </c>
      <c r="C119" s="228"/>
      <c r="D119" s="229"/>
      <c r="E119" s="229"/>
      <c r="F119" s="229"/>
      <c r="G119" s="230"/>
      <c r="H119" s="226"/>
      <c r="I119" s="226"/>
      <c r="J119" s="226"/>
      <c r="K119" s="226"/>
      <c r="L119" s="227">
        <v>0.052</v>
      </c>
      <c r="M119" s="227">
        <v>0.021</v>
      </c>
      <c r="N119" s="227">
        <v>0.021</v>
      </c>
      <c r="O119" s="227">
        <v>0.021</v>
      </c>
      <c r="P119" s="227">
        <v>0.021</v>
      </c>
      <c r="Q119" s="227">
        <v>0.028</v>
      </c>
      <c r="R119" s="227">
        <v>0.028</v>
      </c>
      <c r="S119" s="227">
        <v>0.028</v>
      </c>
      <c r="T119" s="227">
        <v>0.028</v>
      </c>
    </row>
    <row r="120" spans="1:20" ht="18">
      <c r="A120" s="215" t="s">
        <v>870</v>
      </c>
      <c r="B120" s="133" t="s">
        <v>441</v>
      </c>
      <c r="C120" s="228">
        <v>1</v>
      </c>
      <c r="D120" s="229"/>
      <c r="E120" s="229"/>
      <c r="F120" s="229"/>
      <c r="G120" s="230" t="s">
        <v>216</v>
      </c>
      <c r="H120" s="226"/>
      <c r="I120" s="226"/>
      <c r="J120" s="226"/>
      <c r="K120" s="226"/>
      <c r="L120" s="227">
        <v>583.2</v>
      </c>
      <c r="M120" s="227">
        <v>445.9</v>
      </c>
      <c r="N120" s="227">
        <f>M120*N121*N122/10000</f>
        <v>466.8573</v>
      </c>
      <c r="O120" s="227">
        <f>N120*O121*O122/10000</f>
        <v>493.4681661</v>
      </c>
      <c r="P120" s="227">
        <f>N120*P121*P122/10000</f>
        <v>493.96163426609996</v>
      </c>
      <c r="Q120" s="227">
        <f>O120*Q121*Q122/10000</f>
        <v>517.6717927108729</v>
      </c>
      <c r="R120" s="227">
        <f>P120*R121*R122/10000</f>
        <v>518.7071362962945</v>
      </c>
      <c r="S120" s="227">
        <f>Q120*S121*S122/10000</f>
        <v>541.5302502933316</v>
      </c>
      <c r="T120" s="227">
        <f>R120*T121*T122/10000</f>
        <v>543.1548410442115</v>
      </c>
    </row>
    <row r="121" spans="1:20" ht="18">
      <c r="A121" s="132"/>
      <c r="B121" s="133" t="s">
        <v>442</v>
      </c>
      <c r="C121" s="228">
        <v>1</v>
      </c>
      <c r="D121" s="229"/>
      <c r="E121" s="229"/>
      <c r="F121" s="229"/>
      <c r="G121" s="230" t="s">
        <v>215</v>
      </c>
      <c r="H121" s="226"/>
      <c r="I121" s="226"/>
      <c r="J121" s="226"/>
      <c r="K121" s="226"/>
      <c r="L121" s="227">
        <v>70.99</v>
      </c>
      <c r="M121" s="227">
        <f>M120/L120/M122*10000</f>
        <v>70.79395925417873</v>
      </c>
      <c r="N121" s="227">
        <v>100</v>
      </c>
      <c r="O121" s="227">
        <v>100</v>
      </c>
      <c r="P121" s="227">
        <v>100.1</v>
      </c>
      <c r="Q121" s="227">
        <v>100.1</v>
      </c>
      <c r="R121" s="227">
        <v>100.2</v>
      </c>
      <c r="S121" s="227">
        <v>100.2</v>
      </c>
      <c r="T121" s="227">
        <v>100.3</v>
      </c>
    </row>
    <row r="122" spans="1:20" ht="18">
      <c r="A122" s="132"/>
      <c r="B122" s="133" t="s">
        <v>574</v>
      </c>
      <c r="C122" s="228"/>
      <c r="D122" s="229"/>
      <c r="E122" s="229"/>
      <c r="F122" s="229"/>
      <c r="G122" s="230"/>
      <c r="H122" s="226"/>
      <c r="I122" s="226"/>
      <c r="J122" s="226"/>
      <c r="K122" s="226"/>
      <c r="L122" s="227">
        <v>106.2</v>
      </c>
      <c r="M122" s="227">
        <v>108</v>
      </c>
      <c r="N122" s="227">
        <v>104.7</v>
      </c>
      <c r="O122" s="227">
        <v>105.7</v>
      </c>
      <c r="P122" s="227">
        <v>105.7</v>
      </c>
      <c r="Q122" s="227">
        <v>104.8</v>
      </c>
      <c r="R122" s="227">
        <v>104.8</v>
      </c>
      <c r="S122" s="227">
        <v>104.4</v>
      </c>
      <c r="T122" s="227">
        <v>104.4</v>
      </c>
    </row>
    <row r="123" spans="1:20" ht="22.5" customHeight="1">
      <c r="A123" s="215" t="s">
        <v>893</v>
      </c>
      <c r="B123" s="133" t="s">
        <v>441</v>
      </c>
      <c r="C123" s="228">
        <v>1</v>
      </c>
      <c r="D123" s="229"/>
      <c r="E123" s="229"/>
      <c r="F123" s="229"/>
      <c r="G123" s="230" t="s">
        <v>216</v>
      </c>
      <c r="H123" s="226"/>
      <c r="I123" s="226"/>
      <c r="J123" s="226"/>
      <c r="K123" s="226"/>
      <c r="L123" s="227">
        <v>383.1</v>
      </c>
      <c r="M123" s="227">
        <v>518.1</v>
      </c>
      <c r="N123" s="227">
        <f>M123*N124*N125/10000</f>
        <v>542.4507</v>
      </c>
      <c r="O123" s="227">
        <f>N123*O124*O125/10000</f>
        <v>579.104093799</v>
      </c>
      <c r="P123" s="227">
        <f>N123*P124*P125/10000</f>
        <v>584.837797698</v>
      </c>
      <c r="Q123" s="227">
        <f>O123*Q124*Q125/10000</f>
        <v>619.039112107379</v>
      </c>
      <c r="R123" s="227">
        <f>P123*R124*R125/10000</f>
        <v>631.2973123471292</v>
      </c>
      <c r="S123" s="227">
        <f>Q123*S124*S125/10000</f>
        <v>665.6651380313068</v>
      </c>
      <c r="T123" s="227">
        <f>R123*T124*T125/10000</f>
        <v>685.4373698540189</v>
      </c>
    </row>
    <row r="124" spans="1:20" ht="18">
      <c r="A124" s="132"/>
      <c r="B124" s="133" t="s">
        <v>442</v>
      </c>
      <c r="C124" s="228">
        <v>1</v>
      </c>
      <c r="D124" s="229"/>
      <c r="E124" s="229"/>
      <c r="F124" s="229"/>
      <c r="G124" s="230" t="s">
        <v>215</v>
      </c>
      <c r="H124" s="226"/>
      <c r="I124" s="226"/>
      <c r="J124" s="226"/>
      <c r="K124" s="226"/>
      <c r="L124" s="227">
        <v>176.23</v>
      </c>
      <c r="M124" s="227">
        <f>M123/L123/M125*10000</f>
        <v>125.22114910525248</v>
      </c>
      <c r="N124" s="227">
        <v>100</v>
      </c>
      <c r="O124" s="227">
        <v>101</v>
      </c>
      <c r="P124" s="227">
        <v>102</v>
      </c>
      <c r="Q124" s="227">
        <v>102</v>
      </c>
      <c r="R124" s="227">
        <v>103</v>
      </c>
      <c r="S124" s="227">
        <v>103</v>
      </c>
      <c r="T124" s="227">
        <v>104</v>
      </c>
    </row>
    <row r="125" spans="1:20" ht="18">
      <c r="A125" s="132"/>
      <c r="B125" s="133" t="s">
        <v>574</v>
      </c>
      <c r="C125" s="228"/>
      <c r="D125" s="229"/>
      <c r="E125" s="229"/>
      <c r="F125" s="229"/>
      <c r="G125" s="230"/>
      <c r="H125" s="226"/>
      <c r="I125" s="226"/>
      <c r="J125" s="226"/>
      <c r="K125" s="226"/>
      <c r="L125" s="227">
        <v>106.2</v>
      </c>
      <c r="M125" s="227">
        <v>108</v>
      </c>
      <c r="N125" s="227">
        <v>104.7</v>
      </c>
      <c r="O125" s="227">
        <v>105.7</v>
      </c>
      <c r="P125" s="227">
        <v>105.7</v>
      </c>
      <c r="Q125" s="227">
        <v>104.8</v>
      </c>
      <c r="R125" s="227">
        <v>104.8</v>
      </c>
      <c r="S125" s="227">
        <v>104.4</v>
      </c>
      <c r="T125" s="227">
        <v>104.4</v>
      </c>
    </row>
    <row r="126" spans="1:20" ht="20.25" customHeight="1">
      <c r="A126" s="255" t="s">
        <v>578</v>
      </c>
      <c r="B126" s="133"/>
      <c r="C126" s="228"/>
      <c r="D126" s="229"/>
      <c r="E126" s="229"/>
      <c r="F126" s="229"/>
      <c r="G126" s="230"/>
      <c r="H126" s="226"/>
      <c r="I126" s="226"/>
      <c r="J126" s="226"/>
      <c r="K126" s="226"/>
      <c r="L126" s="227"/>
      <c r="M126" s="227"/>
      <c r="N126" s="227"/>
      <c r="O126" s="227"/>
      <c r="P126" s="227"/>
      <c r="Q126" s="227"/>
      <c r="R126" s="227"/>
      <c r="S126" s="227"/>
      <c r="T126" s="227"/>
    </row>
    <row r="127" spans="1:20" ht="22.5" customHeight="1">
      <c r="A127" s="256" t="s">
        <v>634</v>
      </c>
      <c r="B127" s="257" t="s">
        <v>441</v>
      </c>
      <c r="C127" s="228">
        <v>1</v>
      </c>
      <c r="D127" s="229"/>
      <c r="E127" s="229"/>
      <c r="F127" s="229"/>
      <c r="G127" s="230" t="s">
        <v>216</v>
      </c>
      <c r="H127" s="226"/>
      <c r="I127" s="226"/>
      <c r="J127" s="226"/>
      <c r="K127" s="226"/>
      <c r="L127" s="227">
        <v>634.5</v>
      </c>
      <c r="M127" s="227">
        <v>801.024</v>
      </c>
      <c r="N127" s="227">
        <f>M127*N128*N129/10000</f>
        <v>862.702848</v>
      </c>
      <c r="O127" s="227">
        <f>N127*O128*O129/10000</f>
        <v>925.6801559040001</v>
      </c>
      <c r="P127" s="227">
        <f>N127*P128*P129/10000</f>
        <v>934.9369574630398</v>
      </c>
      <c r="Q127" s="227">
        <f>O127*Q128*Q129/10000</f>
        <v>1001.317481442916</v>
      </c>
      <c r="R127" s="227">
        <f>P127*R128*R129/10000</f>
        <v>1021.3438310717737</v>
      </c>
      <c r="S127" s="227">
        <f>Q127*S128*S129/10000</f>
        <v>1088.7525239225113</v>
      </c>
      <c r="T127" s="227">
        <f>R127*T128*T129/10000</f>
        <v>1121.4150996401859</v>
      </c>
    </row>
    <row r="128" spans="1:20" ht="18">
      <c r="A128" s="132"/>
      <c r="B128" s="133" t="s">
        <v>442</v>
      </c>
      <c r="C128" s="228">
        <v>1</v>
      </c>
      <c r="D128" s="229"/>
      <c r="E128" s="229"/>
      <c r="F128" s="229"/>
      <c r="G128" s="230" t="s">
        <v>215</v>
      </c>
      <c r="H128" s="226"/>
      <c r="I128" s="226"/>
      <c r="J128" s="226"/>
      <c r="K128" s="226"/>
      <c r="L128" s="227">
        <v>108.82</v>
      </c>
      <c r="M128" s="227">
        <f>M127/L127/M129*10000</f>
        <v>116.14067824993855</v>
      </c>
      <c r="N128" s="227">
        <v>100</v>
      </c>
      <c r="O128" s="227">
        <v>100</v>
      </c>
      <c r="P128" s="227">
        <v>101</v>
      </c>
      <c r="Q128" s="227">
        <v>101</v>
      </c>
      <c r="R128" s="227">
        <v>102</v>
      </c>
      <c r="S128" s="227">
        <v>102</v>
      </c>
      <c r="T128" s="227">
        <v>103</v>
      </c>
    </row>
    <row r="129" spans="1:20" ht="18">
      <c r="A129" s="132"/>
      <c r="B129" s="133" t="s">
        <v>574</v>
      </c>
      <c r="C129" s="228">
        <v>1</v>
      </c>
      <c r="D129" s="229"/>
      <c r="E129" s="229"/>
      <c r="F129" s="229"/>
      <c r="G129" s="230" t="s">
        <v>217</v>
      </c>
      <c r="H129" s="226"/>
      <c r="I129" s="226"/>
      <c r="J129" s="226"/>
      <c r="K129" s="226"/>
      <c r="L129" s="227">
        <v>108.3</v>
      </c>
      <c r="M129" s="227">
        <v>108.7</v>
      </c>
      <c r="N129" s="227">
        <v>107.7</v>
      </c>
      <c r="O129" s="227">
        <v>107.3</v>
      </c>
      <c r="P129" s="227">
        <v>107.3</v>
      </c>
      <c r="Q129" s="227">
        <v>107.1</v>
      </c>
      <c r="R129" s="227">
        <v>107.1</v>
      </c>
      <c r="S129" s="227">
        <v>106.6</v>
      </c>
      <c r="T129" s="227">
        <v>106.6</v>
      </c>
    </row>
    <row r="130" spans="1:20" ht="15.75" customHeight="1">
      <c r="A130" s="271" t="s">
        <v>293</v>
      </c>
      <c r="B130" s="133"/>
      <c r="C130" s="228"/>
      <c r="D130" s="229"/>
      <c r="E130" s="229"/>
      <c r="F130" s="229"/>
      <c r="G130" s="230"/>
      <c r="H130" s="226"/>
      <c r="I130" s="226"/>
      <c r="J130" s="226"/>
      <c r="K130" s="226"/>
      <c r="L130" s="227"/>
      <c r="M130" s="227"/>
      <c r="N130" s="227"/>
      <c r="O130" s="227"/>
      <c r="P130" s="227"/>
      <c r="Q130" s="227"/>
      <c r="R130" s="227"/>
      <c r="S130" s="227"/>
      <c r="T130" s="227"/>
    </row>
    <row r="131" spans="1:20" ht="18">
      <c r="A131" s="137" t="s">
        <v>673</v>
      </c>
      <c r="B131" s="257" t="s">
        <v>441</v>
      </c>
      <c r="C131" s="228">
        <v>1</v>
      </c>
      <c r="D131" s="229"/>
      <c r="E131" s="229"/>
      <c r="F131" s="229"/>
      <c r="G131" s="230" t="s">
        <v>216</v>
      </c>
      <c r="H131" s="226"/>
      <c r="I131" s="226"/>
      <c r="J131" s="226"/>
      <c r="K131" s="226"/>
      <c r="L131" s="227">
        <v>355</v>
      </c>
      <c r="M131" s="227">
        <v>387.1</v>
      </c>
      <c r="N131" s="227">
        <v>414.2</v>
      </c>
      <c r="O131" s="227">
        <f>N131*1.07</f>
        <v>443.194</v>
      </c>
      <c r="P131" s="227">
        <f>N131*1.08</f>
        <v>447.336</v>
      </c>
      <c r="Q131" s="227">
        <f>O131*1.08</f>
        <v>478.64952000000005</v>
      </c>
      <c r="R131" s="227">
        <f>P131*1.09</f>
        <v>487.59624</v>
      </c>
      <c r="S131" s="227">
        <f>Q131*1.09</f>
        <v>521.7279768000001</v>
      </c>
      <c r="T131" s="227">
        <f>R131*1.1</f>
        <v>536.3558640000001</v>
      </c>
    </row>
    <row r="132" spans="1:20" ht="18">
      <c r="A132" s="137" t="s">
        <v>676</v>
      </c>
      <c r="B132" s="257" t="s">
        <v>441</v>
      </c>
      <c r="C132" s="228">
        <v>1</v>
      </c>
      <c r="D132" s="229"/>
      <c r="E132" s="229"/>
      <c r="F132" s="229"/>
      <c r="G132" s="230" t="s">
        <v>216</v>
      </c>
      <c r="H132" s="226"/>
      <c r="I132" s="226"/>
      <c r="J132" s="226"/>
      <c r="K132" s="226"/>
      <c r="L132" s="227">
        <v>242.3</v>
      </c>
      <c r="M132" s="227">
        <v>408.9</v>
      </c>
      <c r="N132" s="227">
        <v>437.5</v>
      </c>
      <c r="O132" s="227">
        <f>N132*1.07</f>
        <v>468.125</v>
      </c>
      <c r="P132" s="227">
        <f>N132*1.08</f>
        <v>472.50000000000006</v>
      </c>
      <c r="Q132" s="227">
        <f>O132*1.08</f>
        <v>505.57500000000005</v>
      </c>
      <c r="R132" s="227">
        <f>P132*1.09</f>
        <v>515.0250000000001</v>
      </c>
      <c r="S132" s="227">
        <f>Q132*1.09</f>
        <v>551.0767500000001</v>
      </c>
      <c r="T132" s="227">
        <f>R132*1.1</f>
        <v>566.5275000000001</v>
      </c>
    </row>
    <row r="133" spans="1:20" ht="39" customHeight="1">
      <c r="A133" s="271" t="s">
        <v>687</v>
      </c>
      <c r="B133" s="133" t="s">
        <v>441</v>
      </c>
      <c r="C133" s="228">
        <v>1</v>
      </c>
      <c r="D133" s="229"/>
      <c r="E133" s="229"/>
      <c r="F133" s="229"/>
      <c r="G133" s="230" t="s">
        <v>216</v>
      </c>
      <c r="H133" s="226"/>
      <c r="I133" s="226"/>
      <c r="J133" s="226"/>
      <c r="K133" s="226"/>
      <c r="L133" s="227">
        <v>2.2</v>
      </c>
      <c r="M133" s="227">
        <v>14.2</v>
      </c>
      <c r="N133" s="227">
        <v>36.8</v>
      </c>
      <c r="O133" s="227">
        <v>37</v>
      </c>
      <c r="P133" s="227">
        <v>38</v>
      </c>
      <c r="Q133" s="227">
        <v>38</v>
      </c>
      <c r="R133" s="227">
        <v>39</v>
      </c>
      <c r="S133" s="227">
        <v>39</v>
      </c>
      <c r="T133" s="227">
        <v>40</v>
      </c>
    </row>
    <row r="134" spans="1:20" ht="23.25" customHeight="1">
      <c r="A134" s="282" t="s">
        <v>128</v>
      </c>
      <c r="B134" s="263" t="s">
        <v>871</v>
      </c>
      <c r="C134" s="228"/>
      <c r="D134" s="229"/>
      <c r="E134" s="229"/>
      <c r="F134" s="229"/>
      <c r="G134" s="230"/>
      <c r="H134" s="226"/>
      <c r="I134" s="226"/>
      <c r="J134" s="226"/>
      <c r="K134" s="226"/>
      <c r="L134" s="227">
        <v>7.491</v>
      </c>
      <c r="M134" s="227">
        <v>16.321</v>
      </c>
      <c r="N134" s="227">
        <v>10</v>
      </c>
      <c r="O134" s="227">
        <v>10</v>
      </c>
      <c r="P134" s="227">
        <v>10</v>
      </c>
      <c r="Q134" s="227">
        <v>10</v>
      </c>
      <c r="R134" s="227">
        <v>10</v>
      </c>
      <c r="S134" s="227">
        <v>10</v>
      </c>
      <c r="T134" s="227">
        <v>10</v>
      </c>
    </row>
    <row r="135" spans="1:20" ht="14.25" customHeight="1">
      <c r="A135" s="282" t="s">
        <v>293</v>
      </c>
      <c r="B135" s="263"/>
      <c r="C135" s="228"/>
      <c r="D135" s="229"/>
      <c r="E135" s="229"/>
      <c r="F135" s="229"/>
      <c r="G135" s="230"/>
      <c r="H135" s="226"/>
      <c r="I135" s="226"/>
      <c r="J135" s="226"/>
      <c r="K135" s="226"/>
      <c r="L135" s="227"/>
      <c r="M135" s="227"/>
      <c r="N135" s="227"/>
      <c r="O135" s="227"/>
      <c r="P135" s="227"/>
      <c r="Q135" s="227"/>
      <c r="R135" s="227"/>
      <c r="S135" s="227"/>
      <c r="T135" s="227"/>
    </row>
    <row r="136" spans="1:20" ht="15" customHeight="1">
      <c r="A136" s="282" t="s">
        <v>872</v>
      </c>
      <c r="B136" s="263" t="s">
        <v>871</v>
      </c>
      <c r="C136" s="228"/>
      <c r="D136" s="229"/>
      <c r="E136" s="229"/>
      <c r="F136" s="229"/>
      <c r="G136" s="230"/>
      <c r="H136" s="226"/>
      <c r="I136" s="226"/>
      <c r="J136" s="226"/>
      <c r="K136" s="226"/>
      <c r="L136" s="227">
        <v>0</v>
      </c>
      <c r="M136" s="227">
        <v>1</v>
      </c>
      <c r="N136" s="227">
        <v>0.7</v>
      </c>
      <c r="O136" s="227">
        <v>1</v>
      </c>
      <c r="P136" s="227">
        <v>1</v>
      </c>
      <c r="Q136" s="227">
        <v>1</v>
      </c>
      <c r="R136" s="227">
        <v>1</v>
      </c>
      <c r="S136" s="227">
        <v>1</v>
      </c>
      <c r="T136" s="227">
        <v>1</v>
      </c>
    </row>
    <row r="137" spans="1:20" ht="24.75" customHeight="1">
      <c r="A137" s="282" t="s">
        <v>873</v>
      </c>
      <c r="B137" s="263" t="s">
        <v>871</v>
      </c>
      <c r="C137" s="228"/>
      <c r="D137" s="229"/>
      <c r="E137" s="229"/>
      <c r="F137" s="229"/>
      <c r="G137" s="230"/>
      <c r="H137" s="226"/>
      <c r="I137" s="226"/>
      <c r="J137" s="226"/>
      <c r="K137" s="226"/>
      <c r="L137" s="227">
        <v>7.491</v>
      </c>
      <c r="M137" s="227">
        <v>6.516</v>
      </c>
      <c r="N137" s="227">
        <v>6.55</v>
      </c>
      <c r="O137" s="227">
        <v>7</v>
      </c>
      <c r="P137" s="227">
        <v>7.5</v>
      </c>
      <c r="Q137" s="227">
        <v>7</v>
      </c>
      <c r="R137" s="227">
        <v>7.5</v>
      </c>
      <c r="S137" s="227">
        <v>7</v>
      </c>
      <c r="T137" s="227">
        <v>7.5</v>
      </c>
    </row>
    <row r="138" spans="1:20" ht="27" customHeight="1">
      <c r="A138" s="282" t="s">
        <v>876</v>
      </c>
      <c r="B138" s="263" t="s">
        <v>874</v>
      </c>
      <c r="C138" s="228"/>
      <c r="D138" s="229"/>
      <c r="E138" s="229"/>
      <c r="F138" s="229"/>
      <c r="G138" s="230"/>
      <c r="H138" s="226"/>
      <c r="I138" s="226"/>
      <c r="J138" s="226"/>
      <c r="K138" s="226"/>
      <c r="L138" s="227">
        <v>53.8</v>
      </c>
      <c r="M138" s="227">
        <v>50.8</v>
      </c>
      <c r="N138" s="227">
        <v>49.8</v>
      </c>
      <c r="O138" s="227">
        <v>48.8</v>
      </c>
      <c r="P138" s="227">
        <v>48.3</v>
      </c>
      <c r="Q138" s="227">
        <v>47.8</v>
      </c>
      <c r="R138" s="227">
        <v>47.6</v>
      </c>
      <c r="S138" s="227">
        <v>46.8</v>
      </c>
      <c r="T138" s="227">
        <v>47.3</v>
      </c>
    </row>
    <row r="139" spans="1:20" ht="14.25" customHeight="1">
      <c r="A139" s="282" t="s">
        <v>293</v>
      </c>
      <c r="B139" s="263"/>
      <c r="C139" s="228"/>
      <c r="D139" s="229"/>
      <c r="E139" s="229"/>
      <c r="F139" s="229"/>
      <c r="G139" s="230"/>
      <c r="H139" s="226"/>
      <c r="I139" s="226"/>
      <c r="J139" s="226"/>
      <c r="K139" s="226"/>
      <c r="L139" s="227"/>
      <c r="M139" s="227"/>
      <c r="N139" s="227"/>
      <c r="O139" s="227"/>
      <c r="P139" s="227"/>
      <c r="Q139" s="227"/>
      <c r="R139" s="227"/>
      <c r="S139" s="227"/>
      <c r="T139" s="227"/>
    </row>
    <row r="140" spans="1:20" ht="26.25" customHeight="1">
      <c r="A140" s="282" t="s">
        <v>875</v>
      </c>
      <c r="B140" s="263" t="s">
        <v>874</v>
      </c>
      <c r="C140" s="228"/>
      <c r="D140" s="229"/>
      <c r="E140" s="229"/>
      <c r="F140" s="229"/>
      <c r="G140" s="230"/>
      <c r="H140" s="226"/>
      <c r="I140" s="226"/>
      <c r="J140" s="226"/>
      <c r="K140" s="226"/>
      <c r="L140" s="227">
        <v>10.7</v>
      </c>
      <c r="M140" s="227">
        <v>10.7</v>
      </c>
      <c r="N140" s="227">
        <v>10</v>
      </c>
      <c r="O140" s="227">
        <v>9.5</v>
      </c>
      <c r="P140" s="227">
        <v>9.1</v>
      </c>
      <c r="Q140" s="227">
        <v>8.6</v>
      </c>
      <c r="R140" s="227">
        <v>8.3</v>
      </c>
      <c r="S140" s="227">
        <v>8.1</v>
      </c>
      <c r="T140" s="227">
        <v>7.9</v>
      </c>
    </row>
    <row r="141" spans="1:21" ht="18.75" customHeight="1">
      <c r="A141" s="255" t="s">
        <v>620</v>
      </c>
      <c r="B141" s="133"/>
      <c r="C141" s="228"/>
      <c r="D141" s="229"/>
      <c r="E141" s="229"/>
      <c r="F141" s="229"/>
      <c r="G141" s="230"/>
      <c r="H141" s="226"/>
      <c r="I141" s="226"/>
      <c r="J141" s="226"/>
      <c r="K141" s="226"/>
      <c r="L141" s="227"/>
      <c r="M141" s="227"/>
      <c r="N141" s="227"/>
      <c r="O141" s="227"/>
      <c r="P141" s="227"/>
      <c r="Q141" s="227"/>
      <c r="R141" s="227"/>
      <c r="S141" s="227"/>
      <c r="T141" s="227"/>
      <c r="U141" s="213"/>
    </row>
    <row r="142" spans="1:21" ht="21.75" customHeight="1">
      <c r="A142" s="215" t="s">
        <v>728</v>
      </c>
      <c r="B142" s="133" t="s">
        <v>355</v>
      </c>
      <c r="C142" s="228">
        <v>1</v>
      </c>
      <c r="D142" s="229"/>
      <c r="E142" s="229"/>
      <c r="F142" s="229"/>
      <c r="G142" s="230" t="s">
        <v>216</v>
      </c>
      <c r="H142" s="226"/>
      <c r="I142" s="226"/>
      <c r="J142" s="226"/>
      <c r="K142" s="226"/>
      <c r="L142" s="227">
        <v>11.48</v>
      </c>
      <c r="M142" s="227">
        <v>11.72</v>
      </c>
      <c r="N142" s="227">
        <v>11.85</v>
      </c>
      <c r="O142" s="227">
        <v>11.9</v>
      </c>
      <c r="P142" s="227">
        <v>11.9</v>
      </c>
      <c r="Q142" s="227">
        <v>11.95</v>
      </c>
      <c r="R142" s="227">
        <v>11.95</v>
      </c>
      <c r="S142" s="227">
        <v>12</v>
      </c>
      <c r="T142" s="227">
        <v>12</v>
      </c>
      <c r="U142" s="213"/>
    </row>
    <row r="143" spans="1:20" ht="13.5" customHeight="1">
      <c r="A143" s="132" t="s">
        <v>184</v>
      </c>
      <c r="B143" s="133" t="s">
        <v>36</v>
      </c>
      <c r="C143" s="228">
        <v>1</v>
      </c>
      <c r="D143" s="229"/>
      <c r="E143" s="229"/>
      <c r="F143" s="229"/>
      <c r="G143" s="230" t="s">
        <v>216</v>
      </c>
      <c r="H143" s="226"/>
      <c r="I143" s="226"/>
      <c r="J143" s="226"/>
      <c r="K143" s="226"/>
      <c r="L143" s="227">
        <v>4.1</v>
      </c>
      <c r="M143" s="227">
        <v>3.5</v>
      </c>
      <c r="N143" s="227">
        <v>3.5</v>
      </c>
      <c r="O143" s="227">
        <v>3.5</v>
      </c>
      <c r="P143" s="227">
        <v>3.5</v>
      </c>
      <c r="Q143" s="227">
        <v>3.5</v>
      </c>
      <c r="R143" s="227">
        <v>3.5</v>
      </c>
      <c r="S143" s="227">
        <v>3.4</v>
      </c>
      <c r="T143" s="227">
        <v>3.4</v>
      </c>
    </row>
    <row r="144" spans="1:21" s="66" customFormat="1" ht="23.25" customHeight="1">
      <c r="A144" s="132" t="s">
        <v>740</v>
      </c>
      <c r="B144" s="133" t="s">
        <v>355</v>
      </c>
      <c r="C144" s="228">
        <v>1</v>
      </c>
      <c r="D144" s="229"/>
      <c r="E144" s="223"/>
      <c r="F144" s="229"/>
      <c r="G144" s="230" t="s">
        <v>216</v>
      </c>
      <c r="H144" s="226"/>
      <c r="I144" s="226"/>
      <c r="J144" s="226"/>
      <c r="K144" s="226"/>
      <c r="L144" s="227">
        <v>491</v>
      </c>
      <c r="M144" s="227">
        <v>0.425</v>
      </c>
      <c r="N144" s="227">
        <v>0.425</v>
      </c>
      <c r="O144" s="227">
        <v>0.42</v>
      </c>
      <c r="P144" s="227">
        <v>0.42</v>
      </c>
      <c r="Q144" s="227">
        <v>0.415</v>
      </c>
      <c r="R144" s="227">
        <v>0.415</v>
      </c>
      <c r="S144" s="227">
        <v>0.41</v>
      </c>
      <c r="T144" s="227">
        <v>0.41</v>
      </c>
      <c r="U144" s="3"/>
    </row>
    <row r="145" spans="1:21" s="66" customFormat="1" ht="21">
      <c r="A145" s="132" t="s">
        <v>742</v>
      </c>
      <c r="B145" s="133" t="s">
        <v>355</v>
      </c>
      <c r="C145" s="228">
        <v>1</v>
      </c>
      <c r="D145" s="229"/>
      <c r="E145" s="229"/>
      <c r="F145" s="229"/>
      <c r="G145" s="230" t="s">
        <v>216</v>
      </c>
      <c r="H145" s="226"/>
      <c r="I145" s="226"/>
      <c r="J145" s="226"/>
      <c r="K145" s="226"/>
      <c r="L145" s="227">
        <v>6021</v>
      </c>
      <c r="M145" s="227">
        <v>6.513</v>
      </c>
      <c r="N145" s="227">
        <v>6.514</v>
      </c>
      <c r="O145" s="227">
        <v>6.534</v>
      </c>
      <c r="P145" s="227">
        <v>6.534</v>
      </c>
      <c r="Q145" s="227">
        <v>6.554</v>
      </c>
      <c r="R145" s="227">
        <v>6.554</v>
      </c>
      <c r="S145" s="227">
        <v>6.574</v>
      </c>
      <c r="T145" s="227">
        <v>6.574</v>
      </c>
      <c r="U145" s="3"/>
    </row>
    <row r="146" spans="1:20" ht="15.75" customHeight="1">
      <c r="A146" s="132" t="s">
        <v>743</v>
      </c>
      <c r="B146" s="133" t="s">
        <v>115</v>
      </c>
      <c r="C146" s="228">
        <v>1</v>
      </c>
      <c r="D146" s="229"/>
      <c r="E146" s="229"/>
      <c r="F146" s="229"/>
      <c r="G146" s="230" t="s">
        <v>216</v>
      </c>
      <c r="H146" s="226"/>
      <c r="I146" s="226"/>
      <c r="J146" s="226"/>
      <c r="K146" s="226"/>
      <c r="L146" s="227">
        <v>1540</v>
      </c>
      <c r="M146" s="227">
        <v>1846.9</v>
      </c>
      <c r="N146" s="227">
        <v>2089.7</v>
      </c>
      <c r="O146" s="227">
        <v>2236</v>
      </c>
      <c r="P146" s="227">
        <v>2238</v>
      </c>
      <c r="Q146" s="227">
        <v>2397</v>
      </c>
      <c r="R146" s="227">
        <v>2399</v>
      </c>
      <c r="S146" s="227">
        <v>2565</v>
      </c>
      <c r="T146" s="227">
        <v>2568</v>
      </c>
    </row>
    <row r="147" spans="1:21" ht="14.25" customHeight="1">
      <c r="A147" s="132" t="s">
        <v>820</v>
      </c>
      <c r="B147" s="133" t="s">
        <v>115</v>
      </c>
      <c r="C147" s="228">
        <v>1</v>
      </c>
      <c r="D147" s="229"/>
      <c r="E147" s="229"/>
      <c r="F147" s="229"/>
      <c r="G147" s="230" t="s">
        <v>216</v>
      </c>
      <c r="H147" s="226"/>
      <c r="I147" s="226"/>
      <c r="J147" s="226"/>
      <c r="K147" s="226"/>
      <c r="L147" s="227">
        <v>16.14</v>
      </c>
      <c r="M147" s="227">
        <v>19.4</v>
      </c>
      <c r="N147" s="227">
        <v>21.4</v>
      </c>
      <c r="O147" s="227">
        <f>N147*1.1</f>
        <v>23.54</v>
      </c>
      <c r="P147" s="227">
        <f>N147*1.12</f>
        <v>23.968</v>
      </c>
      <c r="Q147" s="227">
        <f>O147*1.1</f>
        <v>25.894000000000002</v>
      </c>
      <c r="R147" s="227">
        <f>P147*1.12</f>
        <v>26.844160000000002</v>
      </c>
      <c r="S147" s="227">
        <f>Q147*1.1</f>
        <v>28.483400000000003</v>
      </c>
      <c r="T147" s="227">
        <f>R147*1.12</f>
        <v>30.065459200000006</v>
      </c>
      <c r="U147" s="213"/>
    </row>
    <row r="148" spans="1:21" ht="24" customHeight="1">
      <c r="A148" s="282" t="s">
        <v>0</v>
      </c>
      <c r="B148" s="263" t="s">
        <v>877</v>
      </c>
      <c r="C148" s="228"/>
      <c r="D148" s="229"/>
      <c r="E148" s="229"/>
      <c r="F148" s="229"/>
      <c r="G148" s="230"/>
      <c r="H148" s="226"/>
      <c r="I148" s="226"/>
      <c r="J148" s="226"/>
      <c r="K148" s="226"/>
      <c r="L148" s="227">
        <v>1.811</v>
      </c>
      <c r="M148" s="227">
        <v>1.8</v>
      </c>
      <c r="N148" s="227">
        <v>1.5</v>
      </c>
      <c r="O148" s="227">
        <v>1.5</v>
      </c>
      <c r="P148" s="227">
        <v>1.5</v>
      </c>
      <c r="Q148" s="227">
        <v>1.5</v>
      </c>
      <c r="R148" s="227">
        <v>1.5</v>
      </c>
      <c r="S148" s="227">
        <v>1.5</v>
      </c>
      <c r="T148" s="227">
        <v>1.5</v>
      </c>
      <c r="U148" s="213"/>
    </row>
    <row r="149" spans="1:21" ht="33.75" customHeight="1">
      <c r="A149" s="282" t="s">
        <v>1</v>
      </c>
      <c r="B149" s="263" t="s">
        <v>36</v>
      </c>
      <c r="C149" s="228"/>
      <c r="D149" s="229"/>
      <c r="E149" s="229"/>
      <c r="F149" s="229"/>
      <c r="G149" s="230"/>
      <c r="H149" s="226"/>
      <c r="I149" s="226"/>
      <c r="J149" s="226"/>
      <c r="K149" s="226"/>
      <c r="L149" s="227">
        <f>L148/L142*100</f>
        <v>15.77526132404181</v>
      </c>
      <c r="M149" s="227">
        <f aca="true" t="shared" si="0" ref="M149:T149">M148/M142*100</f>
        <v>15.358361774744028</v>
      </c>
      <c r="N149" s="227">
        <f t="shared" si="0"/>
        <v>12.658227848101266</v>
      </c>
      <c r="O149" s="227">
        <f t="shared" si="0"/>
        <v>12.605042016806722</v>
      </c>
      <c r="P149" s="227">
        <f t="shared" si="0"/>
        <v>12.605042016806722</v>
      </c>
      <c r="Q149" s="227">
        <f t="shared" si="0"/>
        <v>12.552301255230125</v>
      </c>
      <c r="R149" s="227">
        <f t="shared" si="0"/>
        <v>12.552301255230125</v>
      </c>
      <c r="S149" s="227">
        <f t="shared" si="0"/>
        <v>12.5</v>
      </c>
      <c r="T149" s="227">
        <f t="shared" si="0"/>
        <v>12.5</v>
      </c>
      <c r="U149" s="213"/>
    </row>
    <row r="150" spans="1:21" ht="24.75" customHeight="1">
      <c r="A150" s="282" t="s">
        <v>2</v>
      </c>
      <c r="B150" s="263" t="s">
        <v>877</v>
      </c>
      <c r="C150" s="228"/>
      <c r="D150" s="229"/>
      <c r="E150" s="229"/>
      <c r="F150" s="229"/>
      <c r="G150" s="230"/>
      <c r="H150" s="226"/>
      <c r="I150" s="226"/>
      <c r="J150" s="226"/>
      <c r="K150" s="226"/>
      <c r="L150" s="227">
        <v>0.2</v>
      </c>
      <c r="M150" s="227">
        <v>0.2</v>
      </c>
      <c r="N150" s="227">
        <v>0.2</v>
      </c>
      <c r="O150" s="227">
        <v>0.2</v>
      </c>
      <c r="P150" s="227">
        <v>0.2</v>
      </c>
      <c r="Q150" s="227">
        <v>0.2</v>
      </c>
      <c r="R150" s="227">
        <v>0.2</v>
      </c>
      <c r="S150" s="227">
        <v>0.2</v>
      </c>
      <c r="T150" s="227">
        <v>0.2</v>
      </c>
      <c r="U150" s="213"/>
    </row>
    <row r="151" spans="1:21" ht="15.75" customHeight="1">
      <c r="A151" s="255" t="s">
        <v>621</v>
      </c>
      <c r="B151" s="133"/>
      <c r="C151" s="228"/>
      <c r="D151" s="229"/>
      <c r="E151" s="229"/>
      <c r="F151" s="229"/>
      <c r="G151" s="230"/>
      <c r="H151" s="226"/>
      <c r="I151" s="226"/>
      <c r="J151" s="226"/>
      <c r="K151" s="226"/>
      <c r="L151" s="227"/>
      <c r="M151" s="227"/>
      <c r="N151" s="227"/>
      <c r="O151" s="227"/>
      <c r="P151" s="227"/>
      <c r="Q151" s="227"/>
      <c r="R151" s="227"/>
      <c r="S151" s="227"/>
      <c r="T151" s="227"/>
      <c r="U151" s="213"/>
    </row>
    <row r="152" spans="1:21" ht="12.75">
      <c r="A152" s="215" t="s">
        <v>135</v>
      </c>
      <c r="B152" s="133"/>
      <c r="C152" s="228"/>
      <c r="D152" s="229"/>
      <c r="E152" s="229"/>
      <c r="F152" s="229"/>
      <c r="G152" s="230"/>
      <c r="H152" s="226"/>
      <c r="I152" s="226"/>
      <c r="J152" s="226"/>
      <c r="K152" s="226"/>
      <c r="L152" s="227"/>
      <c r="M152" s="227"/>
      <c r="N152" s="227"/>
      <c r="O152" s="227"/>
      <c r="P152" s="227"/>
      <c r="Q152" s="227"/>
      <c r="R152" s="227"/>
      <c r="S152" s="227"/>
      <c r="T152" s="227"/>
      <c r="U152" s="213"/>
    </row>
    <row r="153" spans="1:21" ht="12.75">
      <c r="A153" s="137" t="s">
        <v>750</v>
      </c>
      <c r="B153" s="133" t="s">
        <v>136</v>
      </c>
      <c r="C153" s="228">
        <v>1</v>
      </c>
      <c r="D153" s="229"/>
      <c r="E153" s="229"/>
      <c r="F153" s="229"/>
      <c r="G153" s="230" t="s">
        <v>216</v>
      </c>
      <c r="H153" s="226"/>
      <c r="I153" s="226"/>
      <c r="J153" s="226"/>
      <c r="K153" s="226"/>
      <c r="L153" s="227">
        <f>L154/L10*10</f>
        <v>19.858781994704323</v>
      </c>
      <c r="M153" s="227">
        <f aca="true" t="shared" si="1" ref="M153:T153">M154/M10*10</f>
        <v>19.617245738698287</v>
      </c>
      <c r="N153" s="227">
        <f t="shared" si="1"/>
        <v>19.363166953528395</v>
      </c>
      <c r="O153" s="227">
        <f t="shared" si="1"/>
        <v>19.271948608137045</v>
      </c>
      <c r="P153" s="227">
        <f t="shared" si="1"/>
        <v>19.23076923076923</v>
      </c>
      <c r="Q153" s="227">
        <f t="shared" si="1"/>
        <v>19.189765458422173</v>
      </c>
      <c r="R153" s="227">
        <f t="shared" si="1"/>
        <v>19.148936170212767</v>
      </c>
      <c r="S153" s="227">
        <f t="shared" si="1"/>
        <v>19.148936170212767</v>
      </c>
      <c r="T153" s="227">
        <f t="shared" si="1"/>
        <v>19.10828025477707</v>
      </c>
      <c r="U153" s="213"/>
    </row>
    <row r="154" spans="1:21" s="297" customFormat="1" ht="12.75" hidden="1">
      <c r="A154" s="298" t="s">
        <v>882</v>
      </c>
      <c r="B154" s="290" t="s">
        <v>883</v>
      </c>
      <c r="C154" s="291"/>
      <c r="D154" s="292"/>
      <c r="E154" s="292"/>
      <c r="F154" s="292"/>
      <c r="G154" s="293"/>
      <c r="H154" s="294"/>
      <c r="I154" s="294"/>
      <c r="J154" s="294"/>
      <c r="K154" s="294"/>
      <c r="L154" s="295">
        <v>45</v>
      </c>
      <c r="M154" s="295">
        <v>45</v>
      </c>
      <c r="N154" s="295">
        <v>45</v>
      </c>
      <c r="O154" s="295">
        <v>45</v>
      </c>
      <c r="P154" s="295">
        <v>45</v>
      </c>
      <c r="Q154" s="295">
        <v>45</v>
      </c>
      <c r="R154" s="295">
        <v>45</v>
      </c>
      <c r="S154" s="295">
        <v>45</v>
      </c>
      <c r="T154" s="295">
        <v>45</v>
      </c>
      <c r="U154" s="296"/>
    </row>
    <row r="155" spans="1:20" ht="18">
      <c r="A155" s="137" t="s">
        <v>757</v>
      </c>
      <c r="B155" s="133" t="s">
        <v>6</v>
      </c>
      <c r="C155" s="228">
        <v>1</v>
      </c>
      <c r="D155" s="229"/>
      <c r="E155" s="229"/>
      <c r="F155" s="229"/>
      <c r="G155" s="230" t="s">
        <v>216</v>
      </c>
      <c r="H155" s="226"/>
      <c r="I155" s="226"/>
      <c r="J155" s="226"/>
      <c r="K155" s="226"/>
      <c r="L155" s="227">
        <f>L156/L10*10</f>
        <v>220.6531332744925</v>
      </c>
      <c r="M155" s="227">
        <f aca="true" t="shared" si="2" ref="M155:T155">M156/M10*10</f>
        <v>217.96939709664764</v>
      </c>
      <c r="N155" s="227">
        <f t="shared" si="2"/>
        <v>215.14629948364885</v>
      </c>
      <c r="O155" s="227">
        <f t="shared" si="2"/>
        <v>214.13276231263382</v>
      </c>
      <c r="P155" s="227">
        <f t="shared" si="2"/>
        <v>213.67521367521368</v>
      </c>
      <c r="Q155" s="227">
        <f t="shared" si="2"/>
        <v>213.21961620469082</v>
      </c>
      <c r="R155" s="227">
        <f t="shared" si="2"/>
        <v>212.7659574468085</v>
      </c>
      <c r="S155" s="227">
        <f t="shared" si="2"/>
        <v>212.7659574468085</v>
      </c>
      <c r="T155" s="227">
        <f t="shared" si="2"/>
        <v>212.31422505307853</v>
      </c>
    </row>
    <row r="156" spans="1:21" s="297" customFormat="1" ht="21" hidden="1">
      <c r="A156" s="298" t="s">
        <v>884</v>
      </c>
      <c r="B156" s="290" t="s">
        <v>885</v>
      </c>
      <c r="C156" s="291"/>
      <c r="D156" s="292"/>
      <c r="E156" s="292"/>
      <c r="F156" s="292"/>
      <c r="G156" s="293"/>
      <c r="H156" s="294"/>
      <c r="I156" s="294"/>
      <c r="J156" s="294"/>
      <c r="K156" s="294"/>
      <c r="L156" s="295">
        <v>500</v>
      </c>
      <c r="M156" s="295">
        <v>500</v>
      </c>
      <c r="N156" s="295">
        <v>500</v>
      </c>
      <c r="O156" s="295">
        <v>500</v>
      </c>
      <c r="P156" s="295">
        <v>500</v>
      </c>
      <c r="Q156" s="295">
        <v>500</v>
      </c>
      <c r="R156" s="295">
        <v>500</v>
      </c>
      <c r="S156" s="295">
        <v>500</v>
      </c>
      <c r="T156" s="295">
        <v>500</v>
      </c>
      <c r="U156" s="299"/>
    </row>
    <row r="157" spans="1:20" ht="14.25" customHeight="1">
      <c r="A157" s="137" t="s">
        <v>758</v>
      </c>
      <c r="B157" s="133" t="s">
        <v>7</v>
      </c>
      <c r="C157" s="228">
        <v>1</v>
      </c>
      <c r="D157" s="229"/>
      <c r="E157" s="229"/>
      <c r="F157" s="229"/>
      <c r="G157" s="230" t="s">
        <v>216</v>
      </c>
      <c r="H157" s="226"/>
      <c r="I157" s="226"/>
      <c r="J157" s="226"/>
      <c r="K157" s="226"/>
      <c r="L157" s="227">
        <f>L158/L10*10</f>
        <v>30.008826125330977</v>
      </c>
      <c r="M157" s="227">
        <f aca="true" t="shared" si="3" ref="M157:T157">M158/M10*10</f>
        <v>28.771960416757487</v>
      </c>
      <c r="N157" s="227">
        <f t="shared" si="3"/>
        <v>30.12048192771084</v>
      </c>
      <c r="O157" s="227">
        <f t="shared" si="3"/>
        <v>30.406852248394003</v>
      </c>
      <c r="P157" s="227">
        <f t="shared" si="3"/>
        <v>30.341880341880344</v>
      </c>
      <c r="Q157" s="227">
        <f t="shared" si="3"/>
        <v>30.70362473347548</v>
      </c>
      <c r="R157" s="227">
        <f t="shared" si="3"/>
        <v>30.638297872340424</v>
      </c>
      <c r="S157" s="227">
        <f t="shared" si="3"/>
        <v>31.06382978723404</v>
      </c>
      <c r="T157" s="227">
        <f t="shared" si="3"/>
        <v>30.997876857749468</v>
      </c>
    </row>
    <row r="158" spans="1:21" s="297" customFormat="1" ht="14.25" customHeight="1" hidden="1">
      <c r="A158" s="298" t="s">
        <v>887</v>
      </c>
      <c r="B158" s="290" t="s">
        <v>886</v>
      </c>
      <c r="C158" s="291"/>
      <c r="D158" s="292"/>
      <c r="E158" s="292"/>
      <c r="F158" s="292"/>
      <c r="G158" s="293"/>
      <c r="H158" s="294"/>
      <c r="I158" s="294"/>
      <c r="J158" s="294"/>
      <c r="K158" s="294"/>
      <c r="L158" s="295">
        <v>68</v>
      </c>
      <c r="M158" s="295">
        <v>66</v>
      </c>
      <c r="N158" s="295">
        <v>70</v>
      </c>
      <c r="O158" s="295">
        <v>71</v>
      </c>
      <c r="P158" s="295">
        <v>71</v>
      </c>
      <c r="Q158" s="295">
        <v>72</v>
      </c>
      <c r="R158" s="295">
        <v>72</v>
      </c>
      <c r="S158" s="295">
        <v>73</v>
      </c>
      <c r="T158" s="295">
        <v>73</v>
      </c>
      <c r="U158" s="299"/>
    </row>
    <row r="159" spans="1:20" ht="12.75">
      <c r="A159" s="137" t="s">
        <v>760</v>
      </c>
      <c r="B159" s="133" t="s">
        <v>7</v>
      </c>
      <c r="C159" s="228">
        <v>1</v>
      </c>
      <c r="D159" s="229"/>
      <c r="E159" s="229"/>
      <c r="F159" s="229"/>
      <c r="G159" s="230" t="s">
        <v>216</v>
      </c>
      <c r="H159" s="226"/>
      <c r="I159" s="226"/>
      <c r="J159" s="226"/>
      <c r="K159" s="226"/>
      <c r="L159" s="227">
        <f>L160/L10*10</f>
        <v>88.261253309797</v>
      </c>
      <c r="M159" s="227">
        <f aca="true" t="shared" si="4" ref="M159:T159">M160/M10*10</f>
        <v>87.18775883865905</v>
      </c>
      <c r="N159" s="227">
        <f t="shared" si="4"/>
        <v>87.77969018932873</v>
      </c>
      <c r="O159" s="227">
        <f t="shared" si="4"/>
        <v>87.79443254817986</v>
      </c>
      <c r="P159" s="227">
        <f t="shared" si="4"/>
        <v>87.60683760683762</v>
      </c>
      <c r="Q159" s="227">
        <f t="shared" si="4"/>
        <v>87.84648187633263</v>
      </c>
      <c r="R159" s="227">
        <f t="shared" si="4"/>
        <v>87.65957446808511</v>
      </c>
      <c r="S159" s="227">
        <f t="shared" si="4"/>
        <v>88.08510638297872</v>
      </c>
      <c r="T159" s="227">
        <f t="shared" si="4"/>
        <v>87.8980891719745</v>
      </c>
    </row>
    <row r="160" spans="1:21" s="297" customFormat="1" ht="12.75" hidden="1">
      <c r="A160" s="298" t="s">
        <v>888</v>
      </c>
      <c r="B160" s="290" t="s">
        <v>886</v>
      </c>
      <c r="C160" s="291"/>
      <c r="D160" s="292"/>
      <c r="E160" s="292"/>
      <c r="F160" s="292"/>
      <c r="G160" s="293"/>
      <c r="H160" s="294"/>
      <c r="I160" s="294"/>
      <c r="J160" s="294"/>
      <c r="K160" s="294"/>
      <c r="L160" s="295">
        <v>200</v>
      </c>
      <c r="M160" s="295">
        <v>200</v>
      </c>
      <c r="N160" s="295">
        <v>204</v>
      </c>
      <c r="O160" s="295">
        <v>205</v>
      </c>
      <c r="P160" s="295">
        <v>205</v>
      </c>
      <c r="Q160" s="295">
        <v>206</v>
      </c>
      <c r="R160" s="295">
        <v>206</v>
      </c>
      <c r="S160" s="295">
        <v>207</v>
      </c>
      <c r="T160" s="295">
        <v>207</v>
      </c>
      <c r="U160" s="299"/>
    </row>
    <row r="161" spans="1:20" ht="33.75" customHeight="1">
      <c r="A161" s="137" t="s">
        <v>761</v>
      </c>
      <c r="B161" s="133" t="s">
        <v>9</v>
      </c>
      <c r="C161" s="228">
        <v>1</v>
      </c>
      <c r="D161" s="229"/>
      <c r="E161" s="229"/>
      <c r="F161" s="229"/>
      <c r="G161" s="230" t="s">
        <v>216</v>
      </c>
      <c r="H161" s="226"/>
      <c r="I161" s="226"/>
      <c r="J161" s="226"/>
      <c r="K161" s="226"/>
      <c r="L161" s="227">
        <f>L162/L10*10</f>
        <v>7.06090026478376</v>
      </c>
      <c r="M161" s="227">
        <f aca="true" t="shared" si="5" ref="M161:T161">M162/M10*10</f>
        <v>6.975020707092724</v>
      </c>
      <c r="N161" s="227">
        <f t="shared" si="5"/>
        <v>6.884681583476764</v>
      </c>
      <c r="O161" s="227">
        <f t="shared" si="5"/>
        <v>6.852248394004282</v>
      </c>
      <c r="P161" s="227">
        <f t="shared" si="5"/>
        <v>6.837606837606838</v>
      </c>
      <c r="Q161" s="227">
        <f t="shared" si="5"/>
        <v>6.823027718550106</v>
      </c>
      <c r="R161" s="227">
        <f t="shared" si="5"/>
        <v>6.808510638297872</v>
      </c>
      <c r="S161" s="227">
        <f t="shared" si="5"/>
        <v>6.808510638297872</v>
      </c>
      <c r="T161" s="227">
        <f t="shared" si="5"/>
        <v>6.794055201698513</v>
      </c>
    </row>
    <row r="162" spans="1:21" s="297" customFormat="1" ht="18.75" customHeight="1" hidden="1">
      <c r="A162" s="298"/>
      <c r="B162" s="290" t="s">
        <v>894</v>
      </c>
      <c r="C162" s="291"/>
      <c r="D162" s="292"/>
      <c r="E162" s="292"/>
      <c r="F162" s="292"/>
      <c r="G162" s="293"/>
      <c r="H162" s="294"/>
      <c r="I162" s="294"/>
      <c r="J162" s="294"/>
      <c r="K162" s="294"/>
      <c r="L162" s="295">
        <v>16</v>
      </c>
      <c r="M162" s="295">
        <v>16</v>
      </c>
      <c r="N162" s="295">
        <v>16</v>
      </c>
      <c r="O162" s="295">
        <v>16</v>
      </c>
      <c r="P162" s="295">
        <v>16</v>
      </c>
      <c r="Q162" s="295">
        <v>16</v>
      </c>
      <c r="R162" s="295">
        <v>16</v>
      </c>
      <c r="S162" s="295">
        <v>16</v>
      </c>
      <c r="T162" s="295">
        <v>16</v>
      </c>
      <c r="U162" s="299"/>
    </row>
    <row r="163" spans="1:21" ht="14.25" customHeight="1">
      <c r="A163" s="137" t="s">
        <v>762</v>
      </c>
      <c r="B163" s="133" t="s">
        <v>763</v>
      </c>
      <c r="C163" s="228">
        <v>1</v>
      </c>
      <c r="D163" s="229"/>
      <c r="E163" s="229"/>
      <c r="F163" s="229"/>
      <c r="G163" s="230" t="s">
        <v>216</v>
      </c>
      <c r="H163" s="226"/>
      <c r="I163" s="226"/>
      <c r="J163" s="226"/>
      <c r="K163" s="226"/>
      <c r="L163" s="227">
        <f>L164/L10*100</f>
        <v>92.67431597528685</v>
      </c>
      <c r="M163" s="227">
        <f aca="true" t="shared" si="6" ref="M163:T163">M164/M10*100</f>
        <v>87.18775883865905</v>
      </c>
      <c r="N163" s="227">
        <f t="shared" si="6"/>
        <v>86.05851979345954</v>
      </c>
      <c r="O163" s="227">
        <f t="shared" si="6"/>
        <v>77.08779443254818</v>
      </c>
      <c r="P163" s="227">
        <f t="shared" si="6"/>
        <v>76.92307692307693</v>
      </c>
      <c r="Q163" s="227">
        <f t="shared" si="6"/>
        <v>76.7590618336887</v>
      </c>
      <c r="R163" s="227">
        <f t="shared" si="6"/>
        <v>76.59574468085107</v>
      </c>
      <c r="S163" s="227">
        <f t="shared" si="6"/>
        <v>76.59574468085107</v>
      </c>
      <c r="T163" s="227">
        <f t="shared" si="6"/>
        <v>76.43312101910827</v>
      </c>
      <c r="U163" s="213"/>
    </row>
    <row r="164" spans="1:21" s="297" customFormat="1" ht="14.25" customHeight="1" hidden="1">
      <c r="A164" s="298" t="s">
        <v>889</v>
      </c>
      <c r="B164" s="290" t="s">
        <v>763</v>
      </c>
      <c r="C164" s="291"/>
      <c r="D164" s="292"/>
      <c r="E164" s="292"/>
      <c r="F164" s="292"/>
      <c r="G164" s="293"/>
      <c r="H164" s="294"/>
      <c r="I164" s="294"/>
      <c r="J164" s="294"/>
      <c r="K164" s="294"/>
      <c r="L164" s="295">
        <v>21</v>
      </c>
      <c r="M164" s="295">
        <v>20</v>
      </c>
      <c r="N164" s="295">
        <v>20</v>
      </c>
      <c r="O164" s="295">
        <v>18</v>
      </c>
      <c r="P164" s="295">
        <v>18</v>
      </c>
      <c r="Q164" s="295">
        <v>18</v>
      </c>
      <c r="R164" s="295">
        <v>18</v>
      </c>
      <c r="S164" s="295">
        <v>18</v>
      </c>
      <c r="T164" s="295">
        <v>18</v>
      </c>
      <c r="U164" s="296"/>
    </row>
    <row r="165" spans="1:21" ht="14.25" customHeight="1">
      <c r="A165" s="137" t="s">
        <v>764</v>
      </c>
      <c r="B165" s="133" t="s">
        <v>763</v>
      </c>
      <c r="C165" s="228">
        <v>1</v>
      </c>
      <c r="D165" s="229"/>
      <c r="E165" s="229"/>
      <c r="F165" s="229"/>
      <c r="G165" s="230" t="s">
        <v>216</v>
      </c>
      <c r="H165" s="226"/>
      <c r="I165" s="226"/>
      <c r="J165" s="226"/>
      <c r="K165" s="226"/>
      <c r="L165" s="227">
        <f>L166/L10*100</f>
        <v>97.0873786407767</v>
      </c>
      <c r="M165" s="227">
        <f aca="true" t="shared" si="7" ref="M165:T165">M166/M10*100</f>
        <v>91.547146780592</v>
      </c>
      <c r="N165" s="227">
        <f t="shared" si="7"/>
        <v>86.05851979345954</v>
      </c>
      <c r="O165" s="227">
        <f t="shared" si="7"/>
        <v>77.08779443254818</v>
      </c>
      <c r="P165" s="227">
        <f t="shared" si="7"/>
        <v>76.92307692307693</v>
      </c>
      <c r="Q165" s="227">
        <f t="shared" si="7"/>
        <v>72.49466950959489</v>
      </c>
      <c r="R165" s="227">
        <f t="shared" si="7"/>
        <v>72.3404255319149</v>
      </c>
      <c r="S165" s="227">
        <f t="shared" si="7"/>
        <v>72.3404255319149</v>
      </c>
      <c r="T165" s="227">
        <f t="shared" si="7"/>
        <v>72.1868365180467</v>
      </c>
      <c r="U165" s="213"/>
    </row>
    <row r="166" spans="1:21" s="297" customFormat="1" ht="26.25" customHeight="1" hidden="1">
      <c r="A166" s="298" t="s">
        <v>890</v>
      </c>
      <c r="B166" s="290" t="s">
        <v>891</v>
      </c>
      <c r="C166" s="291"/>
      <c r="D166" s="292"/>
      <c r="E166" s="292"/>
      <c r="F166" s="292"/>
      <c r="G166" s="293"/>
      <c r="H166" s="294"/>
      <c r="I166" s="294"/>
      <c r="J166" s="294"/>
      <c r="K166" s="294"/>
      <c r="L166" s="295">
        <v>22</v>
      </c>
      <c r="M166" s="295">
        <v>21</v>
      </c>
      <c r="N166" s="295">
        <v>20</v>
      </c>
      <c r="O166" s="295">
        <v>18</v>
      </c>
      <c r="P166" s="295">
        <v>18</v>
      </c>
      <c r="Q166" s="295">
        <v>17</v>
      </c>
      <c r="R166" s="295">
        <v>17</v>
      </c>
      <c r="S166" s="295">
        <v>17</v>
      </c>
      <c r="T166" s="295">
        <v>17</v>
      </c>
      <c r="U166" s="296"/>
    </row>
    <row r="167" spans="1:21" ht="18">
      <c r="A167" s="137" t="s">
        <v>765</v>
      </c>
      <c r="B167" s="133" t="s">
        <v>766</v>
      </c>
      <c r="C167" s="228">
        <v>1</v>
      </c>
      <c r="D167" s="224"/>
      <c r="E167" s="224"/>
      <c r="F167" s="224"/>
      <c r="G167" s="230" t="s">
        <v>216</v>
      </c>
      <c r="H167" s="226"/>
      <c r="I167" s="226"/>
      <c r="J167" s="226"/>
      <c r="K167" s="226"/>
      <c r="L167" s="227">
        <v>1053</v>
      </c>
      <c r="M167" s="227">
        <v>1031</v>
      </c>
      <c r="N167" s="227">
        <v>1030</v>
      </c>
      <c r="O167" s="227">
        <v>1030</v>
      </c>
      <c r="P167" s="227">
        <v>1040</v>
      </c>
      <c r="Q167" s="227">
        <v>1030</v>
      </c>
      <c r="R167" s="227">
        <v>1040</v>
      </c>
      <c r="S167" s="227">
        <v>1030</v>
      </c>
      <c r="T167" s="227">
        <v>1040</v>
      </c>
      <c r="U167" s="213"/>
    </row>
    <row r="168" spans="1:21" ht="22.5" customHeight="1">
      <c r="A168" s="132" t="s">
        <v>771</v>
      </c>
      <c r="B168" s="133" t="s">
        <v>772</v>
      </c>
      <c r="C168" s="228">
        <v>1</v>
      </c>
      <c r="D168" s="229"/>
      <c r="E168" s="229"/>
      <c r="F168" s="229"/>
      <c r="G168" s="230" t="s">
        <v>216</v>
      </c>
      <c r="H168" s="226"/>
      <c r="I168" s="226"/>
      <c r="J168" s="226"/>
      <c r="K168" s="226"/>
      <c r="L168" s="227">
        <f>L169/L10</f>
        <v>29.015887025595763</v>
      </c>
      <c r="M168" s="227">
        <f aca="true" t="shared" si="8" ref="M168:T168">M169/M10</f>
        <v>28.955054710318674</v>
      </c>
      <c r="N168" s="227">
        <f t="shared" si="8"/>
        <v>28.74784853700516</v>
      </c>
      <c r="O168" s="227">
        <f t="shared" si="8"/>
        <v>28.706638115631687</v>
      </c>
      <c r="P168" s="227">
        <f t="shared" si="8"/>
        <v>28.688034188034187</v>
      </c>
      <c r="Q168" s="227">
        <f t="shared" si="8"/>
        <v>28.660980810234545</v>
      </c>
      <c r="R168" s="227">
        <f t="shared" si="8"/>
        <v>28.642553191489363</v>
      </c>
      <c r="S168" s="227">
        <f t="shared" si="8"/>
        <v>28.689361702127663</v>
      </c>
      <c r="T168" s="227">
        <f t="shared" si="8"/>
        <v>28.666666666666668</v>
      </c>
      <c r="U168" s="213"/>
    </row>
    <row r="169" spans="1:21" s="297" customFormat="1" ht="22.5" customHeight="1" hidden="1">
      <c r="A169" s="289" t="s">
        <v>881</v>
      </c>
      <c r="B169" s="290" t="s">
        <v>562</v>
      </c>
      <c r="C169" s="291"/>
      <c r="D169" s="292"/>
      <c r="E169" s="292"/>
      <c r="F169" s="292"/>
      <c r="G169" s="293"/>
      <c r="H169" s="294"/>
      <c r="I169" s="294"/>
      <c r="J169" s="294"/>
      <c r="K169" s="294"/>
      <c r="L169" s="295">
        <v>657.5</v>
      </c>
      <c r="M169" s="295">
        <v>664.2</v>
      </c>
      <c r="N169" s="295">
        <v>668.1</v>
      </c>
      <c r="O169" s="295">
        <v>670.3</v>
      </c>
      <c r="P169" s="295">
        <v>671.3</v>
      </c>
      <c r="Q169" s="295">
        <v>672.1</v>
      </c>
      <c r="R169" s="295">
        <v>673.1</v>
      </c>
      <c r="S169" s="295">
        <v>674.2</v>
      </c>
      <c r="T169" s="295">
        <v>675.1</v>
      </c>
      <c r="U169" s="296"/>
    </row>
    <row r="170" spans="1:21" ht="22.5" customHeight="1">
      <c r="A170" s="132" t="s">
        <v>774</v>
      </c>
      <c r="B170" s="133" t="s">
        <v>36</v>
      </c>
      <c r="C170" s="228"/>
      <c r="D170" s="229"/>
      <c r="E170" s="229"/>
      <c r="F170" s="229"/>
      <c r="G170" s="230"/>
      <c r="H170" s="226"/>
      <c r="I170" s="226"/>
      <c r="J170" s="226"/>
      <c r="K170" s="226"/>
      <c r="L170" s="227">
        <v>95.2</v>
      </c>
      <c r="M170" s="227">
        <v>98.2</v>
      </c>
      <c r="N170" s="227">
        <v>98.2</v>
      </c>
      <c r="O170" s="227">
        <v>98.3</v>
      </c>
      <c r="P170" s="227">
        <v>98.3</v>
      </c>
      <c r="Q170" s="227">
        <v>98.2</v>
      </c>
      <c r="R170" s="227">
        <v>98.2</v>
      </c>
      <c r="S170" s="227">
        <v>98.4</v>
      </c>
      <c r="T170" s="227">
        <v>98.4</v>
      </c>
      <c r="U170" s="213"/>
    </row>
    <row r="171" spans="1:21" ht="22.5" customHeight="1">
      <c r="A171" s="261" t="s">
        <v>110</v>
      </c>
      <c r="B171" s="133"/>
      <c r="C171" s="228"/>
      <c r="D171" s="229"/>
      <c r="E171" s="229"/>
      <c r="F171" s="229"/>
      <c r="G171" s="230"/>
      <c r="H171" s="226"/>
      <c r="I171" s="226"/>
      <c r="J171" s="226"/>
      <c r="K171" s="226"/>
      <c r="L171" s="227"/>
      <c r="M171" s="227"/>
      <c r="N171" s="227"/>
      <c r="O171" s="227"/>
      <c r="P171" s="227"/>
      <c r="Q171" s="227"/>
      <c r="R171" s="227"/>
      <c r="S171" s="227"/>
      <c r="T171" s="227"/>
      <c r="U171" s="213"/>
    </row>
    <row r="172" spans="1:21" ht="22.5" customHeight="1">
      <c r="A172" s="132" t="s">
        <v>111</v>
      </c>
      <c r="B172" s="139" t="s">
        <v>355</v>
      </c>
      <c r="C172" s="228"/>
      <c r="D172" s="229"/>
      <c r="E172" s="229"/>
      <c r="F172" s="229"/>
      <c r="G172" s="230"/>
      <c r="H172" s="226"/>
      <c r="I172" s="226"/>
      <c r="J172" s="226"/>
      <c r="K172" s="226"/>
      <c r="L172" s="227">
        <v>8.6</v>
      </c>
      <c r="M172" s="227">
        <v>9.1</v>
      </c>
      <c r="N172" s="227">
        <v>9.3</v>
      </c>
      <c r="O172" s="227">
        <v>9.3</v>
      </c>
      <c r="P172" s="227">
        <v>9.3</v>
      </c>
      <c r="Q172" s="227">
        <v>9.3</v>
      </c>
      <c r="R172" s="227">
        <v>9.3</v>
      </c>
      <c r="S172" s="227">
        <v>9.3</v>
      </c>
      <c r="T172" s="227">
        <v>9.3</v>
      </c>
      <c r="U172" s="213"/>
    </row>
    <row r="173" spans="1:21" ht="22.5" customHeight="1">
      <c r="A173" s="132"/>
      <c r="B173" s="133" t="s">
        <v>429</v>
      </c>
      <c r="C173" s="228"/>
      <c r="D173" s="229"/>
      <c r="E173" s="229"/>
      <c r="F173" s="229"/>
      <c r="G173" s="230"/>
      <c r="H173" s="226"/>
      <c r="I173" s="226"/>
      <c r="J173" s="226"/>
      <c r="K173" s="226"/>
      <c r="L173" s="227">
        <v>108.9</v>
      </c>
      <c r="M173" s="227">
        <f>M172/L172*100</f>
        <v>105.8139534883721</v>
      </c>
      <c r="N173" s="227">
        <f>N172/M172*100</f>
        <v>102.19780219780222</v>
      </c>
      <c r="O173" s="227">
        <f>O172/N172*100</f>
        <v>100</v>
      </c>
      <c r="P173" s="227">
        <f>P172/N172*100</f>
        <v>100</v>
      </c>
      <c r="Q173" s="227">
        <f>Q172/O172*100</f>
        <v>100</v>
      </c>
      <c r="R173" s="227">
        <f>R172/P172*100</f>
        <v>100</v>
      </c>
      <c r="S173" s="227">
        <f>S172/Q172*100</f>
        <v>100</v>
      </c>
      <c r="T173" s="227">
        <f>T172/R172*100</f>
        <v>100</v>
      </c>
      <c r="U173" s="213"/>
    </row>
    <row r="174" spans="1:21" ht="22.5" customHeight="1">
      <c r="A174" s="132" t="s">
        <v>112</v>
      </c>
      <c r="B174" s="133" t="s">
        <v>39</v>
      </c>
      <c r="C174" s="228"/>
      <c r="D174" s="229"/>
      <c r="E174" s="229"/>
      <c r="F174" s="229"/>
      <c r="G174" s="230"/>
      <c r="H174" s="226"/>
      <c r="I174" s="226"/>
      <c r="J174" s="226"/>
      <c r="K174" s="226"/>
      <c r="L174" s="227">
        <v>827</v>
      </c>
      <c r="M174" s="227">
        <v>902</v>
      </c>
      <c r="N174" s="227">
        <v>893</v>
      </c>
      <c r="O174" s="227">
        <v>850</v>
      </c>
      <c r="P174" s="227">
        <v>850</v>
      </c>
      <c r="Q174" s="227">
        <v>850</v>
      </c>
      <c r="R174" s="227">
        <v>850</v>
      </c>
      <c r="S174" s="227">
        <v>850</v>
      </c>
      <c r="T174" s="227">
        <v>850</v>
      </c>
      <c r="U174" s="213"/>
    </row>
    <row r="175" spans="1:21" ht="22.5" customHeight="1">
      <c r="A175" s="132"/>
      <c r="B175" s="133" t="s">
        <v>429</v>
      </c>
      <c r="C175" s="228"/>
      <c r="D175" s="229"/>
      <c r="E175" s="229"/>
      <c r="F175" s="229"/>
      <c r="G175" s="230"/>
      <c r="H175" s="226"/>
      <c r="I175" s="226"/>
      <c r="J175" s="226"/>
      <c r="K175" s="226"/>
      <c r="L175" s="227">
        <v>99.28</v>
      </c>
      <c r="M175" s="227">
        <f>M174/L174*100</f>
        <v>109.0689238210399</v>
      </c>
      <c r="N175" s="227">
        <f>N174/M174*100</f>
        <v>99.00221729490022</v>
      </c>
      <c r="O175" s="227">
        <f>O174/N174*100</f>
        <v>95.18477043673013</v>
      </c>
      <c r="P175" s="227">
        <f>P174/N174*100</f>
        <v>95.18477043673013</v>
      </c>
      <c r="Q175" s="227">
        <f>Q174/O174*100</f>
        <v>100</v>
      </c>
      <c r="R175" s="227">
        <f>R174/P174*100</f>
        <v>100</v>
      </c>
      <c r="S175" s="227">
        <f>S174/Q174*100</f>
        <v>100</v>
      </c>
      <c r="T175" s="227">
        <f>T174/R174*100</f>
        <v>100</v>
      </c>
      <c r="U175" s="213"/>
    </row>
    <row r="176" spans="1:20" ht="30" customHeight="1">
      <c r="A176" s="261" t="s">
        <v>109</v>
      </c>
      <c r="B176" s="281"/>
      <c r="C176" s="265"/>
      <c r="D176" s="266"/>
      <c r="E176" s="267"/>
      <c r="F176" s="265"/>
      <c r="G176" s="268"/>
      <c r="H176" s="269"/>
      <c r="I176" s="269"/>
      <c r="J176" s="269"/>
      <c r="K176" s="269"/>
      <c r="L176" s="227"/>
      <c r="M176" s="227"/>
      <c r="N176" s="227"/>
      <c r="O176" s="227"/>
      <c r="P176" s="227"/>
      <c r="Q176" s="227"/>
      <c r="R176" s="227"/>
      <c r="S176" s="227"/>
      <c r="T176" s="227"/>
    </row>
    <row r="177" spans="1:20" ht="12.75">
      <c r="A177" s="264" t="s">
        <v>660</v>
      </c>
      <c r="B177" s="281"/>
      <c r="C177" s="265"/>
      <c r="D177" s="266"/>
      <c r="E177" s="267"/>
      <c r="F177" s="265"/>
      <c r="G177" s="268"/>
      <c r="H177" s="269"/>
      <c r="I177" s="269"/>
      <c r="J177" s="269"/>
      <c r="K177" s="269"/>
      <c r="L177" s="227"/>
      <c r="M177" s="227"/>
      <c r="N177" s="227"/>
      <c r="O177" s="227"/>
      <c r="P177" s="227"/>
      <c r="Q177" s="227"/>
      <c r="R177" s="227"/>
      <c r="S177" s="227"/>
      <c r="T177" s="227"/>
    </row>
    <row r="178" spans="1:20" ht="21">
      <c r="A178" s="262" t="s">
        <v>661</v>
      </c>
      <c r="B178" s="270" t="s">
        <v>819</v>
      </c>
      <c r="C178" s="3"/>
      <c r="D178" s="3"/>
      <c r="E178" s="3"/>
      <c r="F178" s="3"/>
      <c r="G178" s="3"/>
      <c r="H178" s="253"/>
      <c r="I178" s="253"/>
      <c r="J178" s="253"/>
      <c r="K178" s="253"/>
      <c r="L178" s="239">
        <f>L180+L181</f>
        <v>9096.4</v>
      </c>
      <c r="M178" s="239">
        <f>M180+M181</f>
        <v>9725.099999999999</v>
      </c>
      <c r="N178" s="239">
        <f aca="true" t="shared" si="9" ref="N178:T178">N180+N181</f>
        <v>19133.300000000003</v>
      </c>
      <c r="O178" s="239">
        <f t="shared" si="9"/>
        <v>5850</v>
      </c>
      <c r="P178" s="239">
        <f t="shared" si="9"/>
        <v>5850</v>
      </c>
      <c r="Q178" s="239">
        <f t="shared" si="9"/>
        <v>5900</v>
      </c>
      <c r="R178" s="239">
        <f t="shared" si="9"/>
        <v>5900</v>
      </c>
      <c r="S178" s="239">
        <f t="shared" si="9"/>
        <v>5500</v>
      </c>
      <c r="T178" s="239">
        <f t="shared" si="9"/>
        <v>5500</v>
      </c>
    </row>
    <row r="179" spans="1:20" ht="12.75" customHeight="1">
      <c r="A179" s="264" t="s">
        <v>8</v>
      </c>
      <c r="B179" s="263"/>
      <c r="C179" s="3"/>
      <c r="D179" s="3"/>
      <c r="E179" s="3"/>
      <c r="F179" s="3"/>
      <c r="G179" s="3"/>
      <c r="H179" s="253"/>
      <c r="I179" s="253"/>
      <c r="J179" s="253"/>
      <c r="K179" s="253"/>
      <c r="L179" s="227"/>
      <c r="M179" s="227"/>
      <c r="N179" s="227"/>
      <c r="O179" s="227"/>
      <c r="P179" s="227"/>
      <c r="Q179" s="227"/>
      <c r="R179" s="227"/>
      <c r="S179" s="227"/>
      <c r="T179" s="227"/>
    </row>
    <row r="180" spans="1:20" ht="12.75">
      <c r="A180" s="262" t="s">
        <v>662</v>
      </c>
      <c r="B180" s="263" t="s">
        <v>819</v>
      </c>
      <c r="C180" s="272"/>
      <c r="D180" s="273"/>
      <c r="E180" s="274"/>
      <c r="F180" s="272"/>
      <c r="G180" s="275"/>
      <c r="H180" s="253"/>
      <c r="I180" s="253"/>
      <c r="J180" s="253"/>
      <c r="K180" s="253"/>
      <c r="L180" s="227">
        <v>5743.4</v>
      </c>
      <c r="M180" s="227">
        <v>7418.9</v>
      </c>
      <c r="N180" s="227">
        <v>10805.6</v>
      </c>
      <c r="O180" s="227">
        <v>5350</v>
      </c>
      <c r="P180" s="227">
        <v>5350</v>
      </c>
      <c r="Q180" s="227">
        <v>5400</v>
      </c>
      <c r="R180" s="227">
        <v>5400</v>
      </c>
      <c r="S180" s="227">
        <v>5000</v>
      </c>
      <c r="T180" s="227">
        <v>5000</v>
      </c>
    </row>
    <row r="181" spans="1:21" s="297" customFormat="1" ht="12.75" hidden="1">
      <c r="A181" s="300" t="s">
        <v>879</v>
      </c>
      <c r="B181" s="301"/>
      <c r="C181" s="302"/>
      <c r="D181" s="303"/>
      <c r="E181" s="304"/>
      <c r="F181" s="302"/>
      <c r="G181" s="305"/>
      <c r="H181" s="306"/>
      <c r="I181" s="306"/>
      <c r="J181" s="306"/>
      <c r="K181" s="306"/>
      <c r="L181" s="295">
        <v>3353</v>
      </c>
      <c r="M181" s="295">
        <v>2306.2</v>
      </c>
      <c r="N181" s="295">
        <v>8327.7</v>
      </c>
      <c r="O181" s="295">
        <v>500</v>
      </c>
      <c r="P181" s="295">
        <v>500</v>
      </c>
      <c r="Q181" s="295">
        <v>500</v>
      </c>
      <c r="R181" s="295">
        <v>500</v>
      </c>
      <c r="S181" s="295">
        <v>500</v>
      </c>
      <c r="T181" s="295">
        <v>500</v>
      </c>
      <c r="U181" s="299"/>
    </row>
    <row r="182" spans="1:20" ht="21">
      <c r="A182" s="262" t="s">
        <v>663</v>
      </c>
      <c r="B182" s="263" t="s">
        <v>819</v>
      </c>
      <c r="C182" s="272"/>
      <c r="D182" s="273"/>
      <c r="E182" s="274"/>
      <c r="F182" s="272"/>
      <c r="G182" s="275"/>
      <c r="H182" s="253"/>
      <c r="I182" s="253"/>
      <c r="J182" s="253"/>
      <c r="K182" s="253"/>
      <c r="L182" s="227">
        <f>L184+L185</f>
        <v>5837.299999999999</v>
      </c>
      <c r="M182" s="227">
        <f aca="true" t="shared" si="10" ref="M182:T182">M184+M185</f>
        <v>7770.599999999999</v>
      </c>
      <c r="N182" s="227">
        <f t="shared" si="10"/>
        <v>3808</v>
      </c>
      <c r="O182" s="227">
        <f t="shared" si="10"/>
        <v>3754</v>
      </c>
      <c r="P182" s="227">
        <f t="shared" si="10"/>
        <v>3754</v>
      </c>
      <c r="Q182" s="227">
        <f t="shared" si="10"/>
        <v>3754</v>
      </c>
      <c r="R182" s="227">
        <f t="shared" si="10"/>
        <v>3754</v>
      </c>
      <c r="S182" s="227">
        <f t="shared" si="10"/>
        <v>3554</v>
      </c>
      <c r="T182" s="227">
        <f t="shared" si="10"/>
        <v>3554</v>
      </c>
    </row>
    <row r="183" spans="1:20" ht="12.75">
      <c r="A183" s="264" t="s">
        <v>8</v>
      </c>
      <c r="B183" s="263"/>
      <c r="C183" s="272"/>
      <c r="D183" s="273"/>
      <c r="E183" s="274"/>
      <c r="F183" s="272"/>
      <c r="G183" s="275"/>
      <c r="H183" s="253"/>
      <c r="I183" s="253"/>
      <c r="J183" s="253"/>
      <c r="K183" s="253"/>
      <c r="L183" s="227"/>
      <c r="M183" s="227"/>
      <c r="N183" s="227"/>
      <c r="O183" s="227"/>
      <c r="P183" s="227"/>
      <c r="Q183" s="227"/>
      <c r="R183" s="227"/>
      <c r="S183" s="227"/>
      <c r="T183" s="227"/>
    </row>
    <row r="184" spans="1:20" ht="12.75">
      <c r="A184" s="262" t="s">
        <v>664</v>
      </c>
      <c r="B184" s="263" t="s">
        <v>819</v>
      </c>
      <c r="C184" s="272"/>
      <c r="D184" s="273"/>
      <c r="E184" s="274"/>
      <c r="F184" s="272"/>
      <c r="G184" s="275"/>
      <c r="H184" s="253"/>
      <c r="I184" s="253"/>
      <c r="J184" s="253"/>
      <c r="K184" s="253"/>
      <c r="L184" s="227">
        <v>3488.1</v>
      </c>
      <c r="M184" s="227">
        <v>5173.9</v>
      </c>
      <c r="N184" s="227">
        <v>2300</v>
      </c>
      <c r="O184" s="227">
        <v>2350</v>
      </c>
      <c r="P184" s="227">
        <v>2350</v>
      </c>
      <c r="Q184" s="227">
        <v>2400</v>
      </c>
      <c r="R184" s="227">
        <v>2400</v>
      </c>
      <c r="S184" s="227">
        <v>2200</v>
      </c>
      <c r="T184" s="227">
        <v>2200</v>
      </c>
    </row>
    <row r="185" spans="1:21" s="297" customFormat="1" ht="12.75" hidden="1">
      <c r="A185" s="300" t="s">
        <v>880</v>
      </c>
      <c r="B185" s="301"/>
      <c r="C185" s="302"/>
      <c r="D185" s="303"/>
      <c r="E185" s="304"/>
      <c r="F185" s="302"/>
      <c r="G185" s="305"/>
      <c r="H185" s="306"/>
      <c r="I185" s="306"/>
      <c r="J185" s="306"/>
      <c r="K185" s="306"/>
      <c r="L185" s="295">
        <v>2349.2</v>
      </c>
      <c r="M185" s="295">
        <v>2596.7</v>
      </c>
      <c r="N185" s="295">
        <v>1508</v>
      </c>
      <c r="O185" s="295">
        <v>1404</v>
      </c>
      <c r="P185" s="295">
        <v>1404</v>
      </c>
      <c r="Q185" s="295">
        <v>1354</v>
      </c>
      <c r="R185" s="295">
        <v>1354</v>
      </c>
      <c r="S185" s="295">
        <v>1354</v>
      </c>
      <c r="T185" s="295">
        <v>1354</v>
      </c>
      <c r="U185" s="299"/>
    </row>
    <row r="186" spans="1:20" ht="25.5" customHeight="1">
      <c r="A186" s="262" t="s">
        <v>665</v>
      </c>
      <c r="B186" s="263" t="s">
        <v>819</v>
      </c>
      <c r="C186" s="276"/>
      <c r="D186" s="277"/>
      <c r="E186" s="278"/>
      <c r="F186" s="276"/>
      <c r="G186" s="279"/>
      <c r="H186" s="280"/>
      <c r="I186" s="280"/>
      <c r="J186" s="280"/>
      <c r="K186" s="280"/>
      <c r="L186" s="227">
        <v>0</v>
      </c>
      <c r="M186" s="227">
        <v>0</v>
      </c>
      <c r="N186" s="227">
        <v>0</v>
      </c>
      <c r="O186" s="227">
        <v>0</v>
      </c>
      <c r="P186" s="227">
        <v>0</v>
      </c>
      <c r="Q186" s="227">
        <v>0</v>
      </c>
      <c r="R186" s="227">
        <v>0</v>
      </c>
      <c r="S186" s="227">
        <v>0</v>
      </c>
      <c r="T186" s="227">
        <v>0</v>
      </c>
    </row>
    <row r="187" spans="1:20" ht="12">
      <c r="A187" s="258"/>
      <c r="B187" s="258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</row>
    <row r="188" spans="1:20" ht="12">
      <c r="A188" s="258"/>
      <c r="B188" s="258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</row>
    <row r="189" spans="1:20" ht="12">
      <c r="A189" s="258"/>
      <c r="B189" s="258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</row>
    <row r="190" spans="1:20" ht="12">
      <c r="A190" s="258"/>
      <c r="B190" s="258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</row>
    <row r="191" spans="1:20" ht="12">
      <c r="A191" s="258"/>
      <c r="B191" s="258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</row>
    <row r="192" spans="1:20" ht="12">
      <c r="A192" s="258"/>
      <c r="B192" s="258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</row>
    <row r="193" spans="1:20" ht="12">
      <c r="A193" s="258"/>
      <c r="B193" s="258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</row>
    <row r="194" spans="1:20" ht="12">
      <c r="A194" s="258"/>
      <c r="B194" s="258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</row>
    <row r="195" spans="1:20" ht="12">
      <c r="A195" s="258"/>
      <c r="B195" s="258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</row>
    <row r="196" spans="1:20" ht="12">
      <c r="A196" s="258"/>
      <c r="B196" s="258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</row>
    <row r="197" spans="1:20" ht="12">
      <c r="A197" s="258"/>
      <c r="B197" s="258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/>
    </row>
    <row r="198" spans="1:20" ht="12">
      <c r="A198" s="258"/>
      <c r="B198" s="258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</row>
    <row r="199" spans="1:20" ht="12">
      <c r="A199" s="258"/>
      <c r="B199" s="258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</row>
    <row r="200" spans="1:20" ht="12">
      <c r="A200" s="258"/>
      <c r="B200" s="258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</row>
    <row r="201" spans="1:20" ht="12">
      <c r="A201" s="258"/>
      <c r="B201" s="258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</row>
    <row r="202" spans="1:20" ht="12">
      <c r="A202" s="258"/>
      <c r="B202" s="258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</row>
    <row r="203" spans="1:20" ht="12">
      <c r="A203" s="258"/>
      <c r="B203" s="258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</row>
    <row r="204" spans="1:20" ht="12">
      <c r="A204" s="258"/>
      <c r="B204" s="258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</row>
    <row r="205" spans="1:20" ht="12">
      <c r="A205" s="258"/>
      <c r="B205" s="258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</row>
    <row r="206" spans="1:20" ht="12">
      <c r="A206" s="258"/>
      <c r="B206" s="258"/>
      <c r="H206" s="253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</row>
    <row r="207" spans="1:20" ht="12">
      <c r="A207" s="258"/>
      <c r="B207" s="258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</row>
    <row r="208" spans="1:20" ht="12">
      <c r="A208" s="258"/>
      <c r="B208" s="258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</row>
    <row r="209" spans="1:20" ht="12">
      <c r="A209" s="258"/>
      <c r="B209" s="258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</row>
    <row r="210" spans="1:20" ht="12">
      <c r="A210" s="258"/>
      <c r="B210" s="258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</row>
    <row r="211" spans="1:20" ht="12">
      <c r="A211" s="258"/>
      <c r="B211" s="258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</row>
    <row r="212" spans="1:20" ht="12">
      <c r="A212" s="258"/>
      <c r="B212" s="258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</row>
    <row r="213" spans="1:20" ht="12">
      <c r="A213" s="258"/>
      <c r="B213" s="258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</row>
    <row r="214" spans="1:20" ht="12">
      <c r="A214" s="258"/>
      <c r="B214" s="258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</row>
    <row r="215" spans="1:20" ht="12">
      <c r="A215" s="258"/>
      <c r="B215" s="258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</row>
    <row r="216" spans="1:20" ht="12">
      <c r="A216" s="258"/>
      <c r="B216" s="258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</row>
    <row r="217" spans="1:20" ht="12">
      <c r="A217" s="258"/>
      <c r="B217" s="258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</row>
    <row r="218" spans="1:20" ht="12">
      <c r="A218" s="258"/>
      <c r="B218" s="258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</row>
    <row r="219" spans="1:20" ht="12">
      <c r="A219" s="258"/>
      <c r="B219" s="258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</row>
    <row r="220" spans="1:20" ht="12">
      <c r="A220" s="258"/>
      <c r="B220" s="258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</row>
    <row r="221" spans="1:20" ht="12">
      <c r="A221" s="258"/>
      <c r="B221" s="258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</row>
    <row r="222" spans="1:20" ht="12">
      <c r="A222" s="258"/>
      <c r="B222" s="258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</row>
    <row r="223" spans="1:20" ht="12">
      <c r="A223" s="258"/>
      <c r="B223" s="258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</row>
    <row r="224" spans="1:20" ht="12">
      <c r="A224" s="258"/>
      <c r="B224" s="258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</row>
    <row r="225" spans="1:20" ht="12">
      <c r="A225" s="258"/>
      <c r="B225" s="258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</row>
    <row r="226" spans="1:20" ht="12">
      <c r="A226" s="258"/>
      <c r="B226" s="258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</row>
    <row r="227" spans="1:20" ht="12">
      <c r="A227" s="258"/>
      <c r="B227" s="258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</row>
    <row r="228" spans="1:20" ht="12">
      <c r="A228" s="258"/>
      <c r="B228" s="258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</row>
    <row r="229" spans="1:20" ht="12">
      <c r="A229" s="258"/>
      <c r="B229" s="258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</row>
    <row r="230" spans="1:20" ht="12">
      <c r="A230" s="258"/>
      <c r="B230" s="258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</row>
    <row r="231" spans="1:20" ht="12">
      <c r="A231" s="258"/>
      <c r="B231" s="258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</row>
    <row r="232" spans="1:20" ht="12">
      <c r="A232" s="258"/>
      <c r="B232" s="258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</row>
    <row r="233" spans="1:20" ht="12">
      <c r="A233" s="258"/>
      <c r="B233" s="258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</row>
    <row r="234" spans="1:20" ht="12">
      <c r="A234" s="258"/>
      <c r="B234" s="258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</row>
    <row r="235" spans="1:20" ht="12">
      <c r="A235" s="258"/>
      <c r="B235" s="258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</row>
    <row r="236" spans="1:20" ht="12">
      <c r="A236" s="258"/>
      <c r="B236" s="258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</row>
    <row r="237" spans="1:20" ht="12">
      <c r="A237" s="258"/>
      <c r="B237" s="258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</row>
    <row r="238" spans="1:20" ht="12">
      <c r="A238" s="258"/>
      <c r="B238" s="258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</row>
    <row r="239" spans="1:20" ht="12">
      <c r="A239" s="258"/>
      <c r="B239" s="258"/>
      <c r="H239" s="253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253"/>
      <c r="T239" s="253"/>
    </row>
    <row r="240" spans="1:20" ht="12">
      <c r="A240" s="258"/>
      <c r="B240" s="258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</row>
    <row r="241" spans="1:20" ht="12">
      <c r="A241" s="258"/>
      <c r="B241" s="258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</row>
    <row r="242" spans="1:20" ht="12">
      <c r="A242" s="258"/>
      <c r="B242" s="258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</row>
    <row r="243" spans="1:20" ht="12">
      <c r="A243" s="258"/>
      <c r="B243" s="258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</row>
    <row r="244" spans="1:20" ht="12">
      <c r="A244" s="258"/>
      <c r="B244" s="258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</row>
    <row r="245" spans="1:20" ht="12">
      <c r="A245" s="258"/>
      <c r="B245" s="258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</row>
    <row r="246" spans="1:20" ht="12">
      <c r="A246" s="258"/>
      <c r="B246" s="258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</row>
    <row r="247" spans="1:20" ht="12">
      <c r="A247" s="258"/>
      <c r="B247" s="258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</row>
    <row r="248" spans="1:20" ht="12">
      <c r="A248" s="258"/>
      <c r="B248" s="258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</row>
    <row r="249" spans="1:20" ht="12">
      <c r="A249" s="258"/>
      <c r="B249" s="258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</row>
    <row r="250" spans="1:20" ht="12">
      <c r="A250" s="258"/>
      <c r="B250" s="258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</row>
    <row r="251" spans="1:20" ht="12">
      <c r="A251" s="258"/>
      <c r="B251" s="258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</row>
    <row r="252" spans="1:20" ht="12">
      <c r="A252" s="258"/>
      <c r="B252" s="258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53"/>
    </row>
    <row r="253" spans="1:20" ht="12">
      <c r="A253" s="258"/>
      <c r="B253" s="258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53"/>
    </row>
    <row r="254" spans="1:20" ht="12">
      <c r="A254" s="258"/>
      <c r="B254" s="258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</row>
    <row r="255" spans="1:20" ht="12">
      <c r="A255" s="258"/>
      <c r="B255" s="258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</row>
    <row r="256" spans="1:20" ht="12">
      <c r="A256" s="258"/>
      <c r="B256" s="258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</row>
    <row r="257" spans="1:20" ht="12">
      <c r="A257" s="258"/>
      <c r="B257" s="258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</row>
    <row r="258" spans="1:20" ht="12">
      <c r="A258" s="258"/>
      <c r="B258" s="258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</row>
    <row r="259" spans="1:20" ht="12">
      <c r="A259" s="258"/>
      <c r="B259" s="258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</row>
    <row r="260" spans="1:20" ht="12">
      <c r="A260" s="258"/>
      <c r="B260" s="258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</row>
    <row r="261" spans="1:20" ht="12">
      <c r="A261" s="258"/>
      <c r="B261" s="258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53"/>
    </row>
    <row r="262" spans="1:20" ht="12">
      <c r="A262" s="258"/>
      <c r="B262" s="258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</row>
    <row r="263" spans="1:20" ht="12">
      <c r="A263" s="258"/>
      <c r="B263" s="258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</row>
    <row r="264" spans="1:20" ht="12">
      <c r="A264" s="258"/>
      <c r="B264" s="258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</row>
    <row r="265" spans="1:20" ht="12">
      <c r="A265" s="258"/>
      <c r="B265" s="258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</row>
    <row r="266" spans="1:20" ht="12">
      <c r="A266" s="258"/>
      <c r="B266" s="258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53"/>
    </row>
    <row r="267" spans="1:20" ht="12">
      <c r="A267" s="258"/>
      <c r="B267" s="258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53"/>
    </row>
    <row r="268" spans="1:20" ht="12">
      <c r="A268" s="258"/>
      <c r="B268" s="258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</row>
    <row r="269" spans="1:20" ht="12">
      <c r="A269" s="258"/>
      <c r="B269" s="258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</row>
    <row r="270" spans="1:20" ht="12">
      <c r="A270" s="258"/>
      <c r="B270" s="258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</row>
    <row r="271" spans="1:20" ht="12">
      <c r="A271" s="258"/>
      <c r="B271" s="258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</row>
    <row r="272" spans="1:20" ht="12">
      <c r="A272" s="258"/>
      <c r="B272" s="258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53"/>
    </row>
    <row r="273" spans="1:20" ht="12">
      <c r="A273" s="258"/>
      <c r="B273" s="258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</row>
    <row r="274" spans="1:20" ht="12">
      <c r="A274" s="258"/>
      <c r="B274" s="258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53"/>
    </row>
    <row r="275" spans="1:20" ht="12">
      <c r="A275" s="258"/>
      <c r="B275" s="258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53"/>
    </row>
    <row r="276" spans="1:20" ht="12">
      <c r="A276" s="258"/>
      <c r="B276" s="258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53"/>
    </row>
    <row r="277" spans="1:20" ht="12">
      <c r="A277" s="258"/>
      <c r="B277" s="258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</row>
    <row r="278" spans="1:20" ht="12">
      <c r="A278" s="258"/>
      <c r="B278" s="258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</row>
    <row r="279" spans="1:20" ht="12">
      <c r="A279" s="258"/>
      <c r="B279" s="258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</row>
    <row r="280" spans="1:20" ht="12">
      <c r="A280" s="258"/>
      <c r="B280" s="258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53"/>
    </row>
    <row r="281" spans="1:20" ht="12">
      <c r="A281" s="258"/>
      <c r="B281" s="258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53"/>
    </row>
    <row r="282" spans="1:20" ht="12">
      <c r="A282" s="258"/>
      <c r="B282" s="258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</row>
    <row r="283" spans="1:20" ht="12">
      <c r="A283" s="258"/>
      <c r="B283" s="258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</row>
    <row r="284" spans="1:20" ht="12">
      <c r="A284" s="258"/>
      <c r="B284" s="258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</row>
    <row r="285" spans="1:20" ht="12">
      <c r="A285" s="258"/>
      <c r="B285" s="258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</row>
    <row r="286" spans="1:20" ht="12">
      <c r="A286" s="258"/>
      <c r="B286" s="258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53"/>
    </row>
    <row r="287" spans="1:20" ht="12">
      <c r="A287" s="258"/>
      <c r="B287" s="258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53"/>
    </row>
    <row r="288" spans="1:20" ht="12">
      <c r="A288" s="258"/>
      <c r="B288" s="258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53"/>
    </row>
    <row r="289" spans="1:20" ht="12">
      <c r="A289" s="258"/>
      <c r="B289" s="258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</row>
    <row r="290" spans="1:20" ht="12">
      <c r="A290" s="258"/>
      <c r="B290" s="258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53"/>
    </row>
    <row r="291" spans="1:20" ht="12">
      <c r="A291" s="258"/>
      <c r="B291" s="258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</row>
    <row r="292" spans="1:20" ht="12">
      <c r="A292" s="258"/>
      <c r="B292" s="258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</row>
    <row r="293" spans="1:20" ht="12">
      <c r="A293" s="258"/>
      <c r="B293" s="258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</row>
    <row r="294" spans="1:20" ht="12">
      <c r="A294" s="258"/>
      <c r="B294" s="258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53"/>
    </row>
    <row r="295" spans="1:20" ht="12">
      <c r="A295" s="258"/>
      <c r="B295" s="258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53"/>
    </row>
    <row r="296" spans="1:20" ht="12">
      <c r="A296" s="258"/>
      <c r="B296" s="258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</row>
    <row r="297" spans="1:20" ht="12">
      <c r="A297" s="258"/>
      <c r="B297" s="258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</row>
    <row r="298" spans="1:20" ht="12">
      <c r="A298" s="258"/>
      <c r="B298" s="258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</row>
    <row r="299" spans="1:20" ht="12">
      <c r="A299" s="258"/>
      <c r="B299" s="258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</row>
    <row r="300" spans="1:20" ht="12">
      <c r="A300" s="258"/>
      <c r="B300" s="258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53"/>
    </row>
    <row r="301" spans="1:20" ht="12">
      <c r="A301" s="258"/>
      <c r="B301" s="258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53"/>
    </row>
    <row r="302" spans="1:20" ht="12">
      <c r="A302" s="258"/>
      <c r="B302" s="258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53"/>
    </row>
    <row r="303" spans="1:20" ht="12">
      <c r="A303" s="258"/>
      <c r="B303" s="258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53"/>
    </row>
    <row r="304" spans="1:20" ht="12">
      <c r="A304" s="258"/>
      <c r="B304" s="258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53"/>
    </row>
    <row r="305" spans="1:20" ht="12">
      <c r="A305" s="258"/>
      <c r="B305" s="258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53"/>
    </row>
    <row r="306" spans="1:20" ht="12">
      <c r="A306" s="258"/>
      <c r="B306" s="258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</row>
    <row r="307" spans="1:20" ht="12">
      <c r="A307" s="258"/>
      <c r="B307" s="258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53"/>
    </row>
    <row r="308" spans="1:20" ht="12">
      <c r="A308" s="258"/>
      <c r="B308" s="258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53"/>
    </row>
    <row r="309" spans="1:20" ht="12">
      <c r="A309" s="258"/>
      <c r="B309" s="258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53"/>
    </row>
    <row r="310" spans="1:20" ht="12">
      <c r="A310" s="258"/>
      <c r="B310" s="258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</row>
    <row r="311" spans="1:20" ht="12">
      <c r="A311" s="258"/>
      <c r="B311" s="258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53"/>
    </row>
    <row r="312" spans="1:20" ht="12">
      <c r="A312" s="258"/>
      <c r="B312" s="258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53"/>
    </row>
    <row r="313" spans="1:20" ht="12">
      <c r="A313" s="258"/>
      <c r="B313" s="258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53"/>
    </row>
    <row r="314" spans="1:20" ht="12">
      <c r="A314" s="258"/>
      <c r="B314" s="258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</row>
    <row r="315" spans="1:20" ht="12">
      <c r="A315" s="258"/>
      <c r="B315" s="258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53"/>
    </row>
    <row r="316" spans="1:20" ht="12">
      <c r="A316" s="258"/>
      <c r="B316" s="258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</row>
    <row r="317" spans="1:20" ht="12">
      <c r="A317" s="258"/>
      <c r="B317" s="258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</row>
    <row r="318" spans="1:20" ht="12">
      <c r="A318" s="258"/>
      <c r="B318" s="258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53"/>
    </row>
    <row r="319" spans="1:20" ht="12">
      <c r="A319" s="258"/>
      <c r="B319" s="258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</row>
    <row r="320" spans="1:20" ht="12">
      <c r="A320" s="258"/>
      <c r="B320" s="258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</row>
    <row r="321" spans="1:20" ht="12">
      <c r="A321" s="258"/>
      <c r="B321" s="258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53"/>
    </row>
    <row r="322" spans="1:20" ht="12">
      <c r="A322" s="258"/>
      <c r="B322" s="258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53"/>
    </row>
    <row r="323" spans="1:20" ht="12">
      <c r="A323" s="258"/>
      <c r="B323" s="258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53"/>
    </row>
    <row r="324" spans="1:20" ht="12">
      <c r="A324" s="258"/>
      <c r="B324" s="258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53"/>
    </row>
    <row r="325" spans="1:20" ht="12">
      <c r="A325" s="258"/>
      <c r="B325" s="258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</row>
    <row r="326" spans="1:20" ht="12">
      <c r="A326" s="258"/>
      <c r="B326" s="258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</row>
    <row r="327" spans="1:20" ht="12">
      <c r="A327" s="258"/>
      <c r="B327" s="258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53"/>
    </row>
    <row r="328" spans="1:20" ht="12">
      <c r="A328" s="258"/>
      <c r="B328" s="258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</row>
    <row r="329" spans="1:20" ht="12">
      <c r="A329" s="258"/>
      <c r="B329" s="258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</row>
    <row r="330" spans="1:20" ht="12">
      <c r="A330" s="258"/>
      <c r="B330" s="258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</row>
    <row r="331" spans="1:20" ht="12">
      <c r="A331" s="258"/>
      <c r="B331" s="258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</row>
    <row r="332" spans="1:20" ht="12">
      <c r="A332" s="258"/>
      <c r="B332" s="258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</row>
    <row r="333" spans="1:20" ht="12">
      <c r="A333" s="258"/>
      <c r="B333" s="258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</row>
    <row r="334" spans="1:20" ht="12">
      <c r="A334" s="258"/>
      <c r="B334" s="258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53"/>
    </row>
    <row r="335" spans="1:20" ht="12">
      <c r="A335" s="258"/>
      <c r="B335" s="258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53"/>
    </row>
    <row r="336" spans="1:20" ht="12">
      <c r="A336" s="258"/>
      <c r="B336" s="258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53"/>
    </row>
    <row r="337" spans="1:20" ht="12">
      <c r="A337" s="258"/>
      <c r="B337" s="258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53"/>
    </row>
    <row r="338" spans="1:20" ht="12">
      <c r="A338" s="258"/>
      <c r="B338" s="258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  <c r="T338" s="253"/>
    </row>
    <row r="339" spans="1:20" ht="12">
      <c r="A339" s="258"/>
      <c r="B339" s="258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53"/>
    </row>
    <row r="340" spans="1:20" ht="12">
      <c r="A340" s="258"/>
      <c r="B340" s="258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53"/>
    </row>
    <row r="341" spans="1:20" ht="12">
      <c r="A341" s="258"/>
      <c r="B341" s="258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  <c r="T341" s="253"/>
    </row>
    <row r="342" spans="1:20" ht="12">
      <c r="A342" s="258"/>
      <c r="B342" s="258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  <c r="T342" s="253"/>
    </row>
    <row r="343" spans="1:20" ht="12">
      <c r="A343" s="258"/>
      <c r="B343" s="258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  <c r="T343" s="253"/>
    </row>
    <row r="344" spans="1:20" ht="12">
      <c r="A344" s="258"/>
      <c r="B344" s="258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  <c r="T344" s="253"/>
    </row>
    <row r="345" spans="1:20" ht="12">
      <c r="A345" s="258"/>
      <c r="B345" s="258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  <c r="T345" s="253"/>
    </row>
    <row r="346" spans="1:20" ht="12">
      <c r="A346" s="258"/>
      <c r="B346" s="258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  <c r="T346" s="253"/>
    </row>
    <row r="347" spans="1:20" ht="12">
      <c r="A347" s="258"/>
      <c r="B347" s="258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</row>
    <row r="348" spans="1:20" ht="12">
      <c r="A348" s="258"/>
      <c r="B348" s="258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</row>
    <row r="349" spans="1:20" ht="12">
      <c r="A349" s="258"/>
      <c r="B349" s="258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</row>
    <row r="350" spans="1:20" ht="12">
      <c r="A350" s="258"/>
      <c r="B350" s="258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</row>
    <row r="351" spans="1:20" ht="12">
      <c r="A351" s="258"/>
      <c r="B351" s="258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53"/>
    </row>
    <row r="352" spans="1:20" ht="12">
      <c r="A352" s="258"/>
      <c r="B352" s="258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</row>
    <row r="353" spans="1:20" ht="12">
      <c r="A353" s="258"/>
      <c r="B353" s="258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</row>
    <row r="354" spans="1:20" ht="12">
      <c r="A354" s="258"/>
      <c r="B354" s="258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</row>
    <row r="355" spans="1:20" ht="12">
      <c r="A355" s="258"/>
      <c r="B355" s="258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</row>
    <row r="356" spans="1:20" ht="12">
      <c r="A356" s="258"/>
      <c r="B356" s="258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  <c r="T356" s="253"/>
    </row>
    <row r="357" spans="1:20" ht="12">
      <c r="A357" s="258"/>
      <c r="B357" s="258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  <c r="T357" s="253"/>
    </row>
    <row r="358" spans="1:20" ht="12">
      <c r="A358" s="258"/>
      <c r="B358" s="258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</row>
    <row r="359" spans="1:20" ht="12">
      <c r="A359" s="258"/>
      <c r="B359" s="258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</row>
    <row r="360" spans="1:20" ht="12">
      <c r="A360" s="258"/>
      <c r="B360" s="258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  <c r="T360" s="253"/>
    </row>
    <row r="361" spans="1:20" ht="12">
      <c r="A361" s="258"/>
      <c r="B361" s="258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</row>
    <row r="362" spans="1:20" ht="12">
      <c r="A362" s="258"/>
      <c r="B362" s="258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  <c r="T362" s="253"/>
    </row>
    <row r="363" spans="1:20" ht="12">
      <c r="A363" s="258"/>
      <c r="B363" s="258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53"/>
    </row>
    <row r="364" spans="1:20" ht="12">
      <c r="A364" s="258"/>
      <c r="B364" s="258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  <c r="T364" s="253"/>
    </row>
    <row r="365" spans="1:20" ht="12">
      <c r="A365" s="258"/>
      <c r="B365" s="258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  <c r="T365" s="253"/>
    </row>
    <row r="366" spans="1:20" ht="12">
      <c r="A366" s="258"/>
      <c r="B366" s="258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</row>
    <row r="367" spans="1:20" ht="12">
      <c r="A367" s="258"/>
      <c r="B367" s="258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</row>
    <row r="368" spans="1:20" ht="12">
      <c r="A368" s="258"/>
      <c r="B368" s="258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</row>
    <row r="369" spans="1:20" ht="12">
      <c r="A369" s="258"/>
      <c r="B369" s="258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</row>
    <row r="370" spans="1:20" ht="12">
      <c r="A370" s="258"/>
      <c r="B370" s="258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</row>
    <row r="371" spans="1:20" ht="12">
      <c r="A371" s="258"/>
      <c r="B371" s="258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</row>
    <row r="372" spans="1:20" ht="12">
      <c r="A372" s="258"/>
      <c r="B372" s="258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</row>
    <row r="373" spans="1:20" ht="12">
      <c r="A373" s="258"/>
      <c r="B373" s="258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  <c r="T373" s="253"/>
    </row>
    <row r="374" spans="1:20" ht="12">
      <c r="A374" s="258"/>
      <c r="B374" s="258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  <c r="T374" s="253"/>
    </row>
    <row r="375" spans="1:20" ht="12">
      <c r="A375" s="258"/>
      <c r="B375" s="258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  <c r="T375" s="253"/>
    </row>
    <row r="376" spans="1:20" ht="12">
      <c r="A376" s="258"/>
      <c r="B376" s="258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  <c r="T376" s="253"/>
    </row>
    <row r="377" spans="1:20" ht="12">
      <c r="A377" s="258"/>
      <c r="B377" s="258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  <c r="T377" s="253"/>
    </row>
    <row r="378" spans="1:20" ht="12">
      <c r="A378" s="258"/>
      <c r="B378" s="258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  <c r="T378" s="253"/>
    </row>
    <row r="379" spans="1:20" ht="12">
      <c r="A379" s="258"/>
      <c r="B379" s="258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  <c r="T379" s="253"/>
    </row>
    <row r="380" spans="1:20" ht="12">
      <c r="A380" s="258"/>
      <c r="B380" s="258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</row>
    <row r="381" spans="1:20" ht="12">
      <c r="A381" s="258"/>
      <c r="B381" s="258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53"/>
    </row>
    <row r="382" spans="1:20" ht="12">
      <c r="A382" s="258"/>
      <c r="B382" s="258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</row>
    <row r="383" spans="1:20" ht="12">
      <c r="A383" s="258"/>
      <c r="B383" s="258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</row>
    <row r="384" spans="1:20" ht="12">
      <c r="A384" s="258"/>
      <c r="B384" s="258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</row>
    <row r="385" spans="1:20" ht="12">
      <c r="A385" s="258"/>
      <c r="B385" s="258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</row>
    <row r="386" spans="1:20" ht="12">
      <c r="A386" s="258"/>
      <c r="B386" s="258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</row>
    <row r="387" spans="1:20" ht="12">
      <c r="A387" s="258"/>
      <c r="B387" s="258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</row>
    <row r="388" spans="1:20" ht="12">
      <c r="A388" s="258"/>
      <c r="B388" s="258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</row>
    <row r="389" spans="1:20" ht="12">
      <c r="A389" s="258"/>
      <c r="B389" s="258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  <c r="T389" s="253"/>
    </row>
    <row r="390" spans="1:20" ht="12">
      <c r="A390" s="258"/>
      <c r="B390" s="258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  <c r="T390" s="253"/>
    </row>
    <row r="391" spans="1:20" ht="12">
      <c r="A391" s="258"/>
      <c r="B391" s="258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  <c r="T391" s="253"/>
    </row>
    <row r="392" spans="1:20" ht="12">
      <c r="A392" s="258"/>
      <c r="B392" s="258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  <c r="T392" s="253"/>
    </row>
    <row r="393" spans="1:20" ht="12">
      <c r="A393" s="258"/>
      <c r="B393" s="258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  <c r="T393" s="253"/>
    </row>
    <row r="394" spans="1:20" ht="12">
      <c r="A394" s="258"/>
      <c r="B394" s="258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  <c r="T394" s="253"/>
    </row>
    <row r="395" spans="1:20" ht="12">
      <c r="A395" s="258"/>
      <c r="B395" s="258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</row>
    <row r="396" spans="1:20" ht="12">
      <c r="A396" s="258"/>
      <c r="B396" s="258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  <c r="T396" s="253"/>
    </row>
    <row r="397" spans="1:20" ht="12">
      <c r="A397" s="258"/>
      <c r="B397" s="258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  <c r="T397" s="253"/>
    </row>
    <row r="398" spans="1:20" ht="12">
      <c r="A398" s="258"/>
      <c r="B398" s="258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  <c r="T398" s="253"/>
    </row>
    <row r="399" spans="1:20" ht="12">
      <c r="A399" s="258"/>
      <c r="B399" s="258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  <c r="T399" s="253"/>
    </row>
    <row r="400" spans="1:20" ht="12">
      <c r="A400" s="258"/>
      <c r="B400" s="258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  <c r="T400" s="253"/>
    </row>
    <row r="401" spans="1:20" ht="12">
      <c r="A401" s="258"/>
      <c r="B401" s="258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  <c r="T401" s="253"/>
    </row>
    <row r="402" spans="1:20" ht="12">
      <c r="A402" s="258"/>
      <c r="B402" s="258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  <c r="T402" s="253"/>
    </row>
    <row r="403" spans="1:20" ht="12">
      <c r="A403" s="258"/>
      <c r="B403" s="258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</row>
    <row r="404" spans="1:20" ht="12">
      <c r="A404" s="258"/>
      <c r="B404" s="258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</row>
    <row r="405" spans="1:20" ht="12">
      <c r="A405" s="258"/>
      <c r="B405" s="258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  <c r="T405" s="253"/>
    </row>
    <row r="406" spans="1:20" ht="12">
      <c r="A406" s="258"/>
      <c r="B406" s="258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  <c r="T406" s="253"/>
    </row>
    <row r="407" spans="1:20" ht="12">
      <c r="A407" s="258"/>
      <c r="B407" s="258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  <c r="T407" s="253"/>
    </row>
    <row r="408" spans="1:20" ht="12">
      <c r="A408" s="258"/>
      <c r="B408" s="258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  <c r="T408" s="253"/>
    </row>
    <row r="409" spans="1:20" ht="12">
      <c r="A409" s="258"/>
      <c r="B409" s="258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  <c r="T409" s="253"/>
    </row>
    <row r="410" spans="1:20" ht="12">
      <c r="A410" s="258"/>
      <c r="B410" s="258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  <c r="T410" s="253"/>
    </row>
    <row r="411" spans="1:20" ht="12">
      <c r="A411" s="258"/>
      <c r="B411" s="258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  <c r="T411" s="253"/>
    </row>
    <row r="412" spans="1:20" ht="12">
      <c r="A412" s="258"/>
      <c r="B412" s="258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  <c r="T412" s="253"/>
    </row>
    <row r="413" spans="1:20" ht="12">
      <c r="A413" s="258"/>
      <c r="B413" s="258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  <c r="T413" s="253"/>
    </row>
    <row r="414" spans="1:20" ht="12">
      <c r="A414" s="258"/>
      <c r="B414" s="258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  <c r="T414" s="253"/>
    </row>
    <row r="415" spans="1:20" ht="12">
      <c r="A415" s="258"/>
      <c r="B415" s="258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  <c r="T415" s="253"/>
    </row>
    <row r="416" spans="1:20" ht="12">
      <c r="A416" s="258"/>
      <c r="B416" s="258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  <c r="T416" s="253"/>
    </row>
    <row r="417" spans="1:20" ht="12">
      <c r="A417" s="258"/>
      <c r="B417" s="258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  <c r="T417" s="253"/>
    </row>
    <row r="418" spans="1:20" ht="12">
      <c r="A418" s="258"/>
      <c r="B418" s="258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</row>
    <row r="419" spans="1:20" ht="12">
      <c r="A419" s="258"/>
      <c r="B419" s="258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  <c r="T419" s="253"/>
    </row>
    <row r="420" spans="1:20" ht="12">
      <c r="A420" s="258"/>
      <c r="B420" s="258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  <c r="T420" s="253"/>
    </row>
    <row r="421" spans="1:20" ht="12">
      <c r="A421" s="258"/>
      <c r="B421" s="258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  <c r="T421" s="253"/>
    </row>
    <row r="422" spans="1:20" ht="12">
      <c r="A422" s="258"/>
      <c r="B422" s="258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</row>
    <row r="423" spans="1:20" ht="12">
      <c r="A423" s="258"/>
      <c r="B423" s="258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</row>
    <row r="424" spans="1:20" ht="12">
      <c r="A424" s="258"/>
      <c r="B424" s="258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</row>
    <row r="425" spans="1:20" ht="12">
      <c r="A425" s="258"/>
      <c r="B425" s="258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  <c r="T425" s="253"/>
    </row>
    <row r="426" spans="1:20" ht="12">
      <c r="A426" s="258"/>
      <c r="B426" s="258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  <c r="T426" s="253"/>
    </row>
    <row r="427" spans="1:20" ht="12">
      <c r="A427" s="258"/>
      <c r="B427" s="258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  <c r="T427" s="253"/>
    </row>
    <row r="428" spans="1:20" ht="12">
      <c r="A428" s="258"/>
      <c r="B428" s="258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  <c r="T428" s="253"/>
    </row>
    <row r="429" spans="1:20" ht="12">
      <c r="A429" s="258"/>
      <c r="B429" s="258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  <c r="T429" s="253"/>
    </row>
    <row r="430" spans="1:20" ht="12">
      <c r="A430" s="258"/>
      <c r="B430" s="258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  <c r="T430" s="253"/>
    </row>
    <row r="431" spans="1:20" ht="12">
      <c r="A431" s="258"/>
      <c r="B431" s="258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  <c r="T431" s="253"/>
    </row>
    <row r="432" spans="1:20" ht="12">
      <c r="A432" s="258"/>
      <c r="B432" s="258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  <c r="T432" s="253"/>
    </row>
    <row r="433" spans="1:20" ht="12">
      <c r="A433" s="258"/>
      <c r="B433" s="258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  <c r="T433" s="253"/>
    </row>
    <row r="434" spans="1:20" ht="12">
      <c r="A434" s="258"/>
      <c r="B434" s="258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  <c r="T434" s="253"/>
    </row>
    <row r="435" spans="1:20" ht="12">
      <c r="A435" s="258"/>
      <c r="B435" s="258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  <c r="T435" s="253"/>
    </row>
    <row r="436" spans="1:20" ht="12">
      <c r="A436" s="258"/>
      <c r="B436" s="258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</row>
    <row r="437" spans="1:20" ht="12">
      <c r="A437" s="258"/>
      <c r="B437" s="258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  <c r="T437" s="253"/>
    </row>
    <row r="438" spans="1:20" ht="12">
      <c r="A438" s="258"/>
      <c r="B438" s="258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  <c r="T438" s="253"/>
    </row>
    <row r="439" spans="1:20" ht="12">
      <c r="A439" s="258"/>
      <c r="B439" s="258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  <c r="T439" s="253"/>
    </row>
    <row r="440" spans="1:20" ht="12">
      <c r="A440" s="258"/>
      <c r="B440" s="258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</row>
    <row r="441" spans="1:20" ht="12">
      <c r="A441" s="258"/>
      <c r="B441" s="258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  <c r="T441" s="253"/>
    </row>
    <row r="442" spans="1:20" ht="12">
      <c r="A442" s="258"/>
      <c r="B442" s="258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  <c r="T442" s="253"/>
    </row>
    <row r="443" spans="1:20" ht="12">
      <c r="A443" s="258"/>
      <c r="B443" s="258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</row>
    <row r="444" spans="1:20" ht="12">
      <c r="A444" s="258"/>
      <c r="B444" s="258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  <c r="T444" s="253"/>
    </row>
    <row r="445" spans="1:20" ht="12">
      <c r="A445" s="258"/>
      <c r="B445" s="258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  <c r="T445" s="253"/>
    </row>
    <row r="446" spans="1:20" ht="12">
      <c r="A446" s="258"/>
      <c r="B446" s="258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  <c r="T446" s="253"/>
    </row>
    <row r="447" spans="1:20" ht="12">
      <c r="A447" s="258"/>
      <c r="B447" s="258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  <c r="T447" s="253"/>
    </row>
    <row r="448" spans="1:20" ht="12">
      <c r="A448" s="258"/>
      <c r="B448" s="258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  <c r="T448" s="253"/>
    </row>
    <row r="449" spans="1:20" ht="12">
      <c r="A449" s="258"/>
      <c r="B449" s="258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  <c r="T449" s="253"/>
    </row>
    <row r="450" spans="1:20" ht="12">
      <c r="A450" s="258"/>
      <c r="B450" s="258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  <c r="T450" s="253"/>
    </row>
    <row r="451" spans="1:20" ht="12">
      <c r="A451" s="258"/>
      <c r="B451" s="258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</row>
    <row r="452" spans="1:20" ht="12">
      <c r="A452" s="258"/>
      <c r="B452" s="258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  <c r="T452" s="253"/>
    </row>
    <row r="453" spans="1:20" ht="12">
      <c r="A453" s="258"/>
      <c r="B453" s="258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</row>
    <row r="454" spans="1:20" ht="12">
      <c r="A454" s="258"/>
      <c r="B454" s="258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</row>
    <row r="455" spans="1:20" ht="12">
      <c r="A455" s="258"/>
      <c r="B455" s="258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  <c r="T455" s="253"/>
    </row>
    <row r="456" spans="1:20" ht="12">
      <c r="A456" s="258"/>
      <c r="B456" s="258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  <c r="T456" s="253"/>
    </row>
    <row r="457" spans="1:20" ht="12">
      <c r="A457" s="258"/>
      <c r="B457" s="258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</row>
    <row r="458" spans="1:20" ht="12">
      <c r="A458" s="258"/>
      <c r="B458" s="258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</row>
    <row r="459" spans="1:20" ht="12">
      <c r="A459" s="258"/>
      <c r="B459" s="258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</row>
    <row r="460" spans="1:20" ht="12">
      <c r="A460" s="258"/>
      <c r="B460" s="258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  <c r="T460" s="253"/>
    </row>
    <row r="461" spans="1:20" ht="12">
      <c r="A461" s="258"/>
      <c r="B461" s="258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  <c r="T461" s="253"/>
    </row>
    <row r="462" spans="1:20" ht="12">
      <c r="A462" s="258"/>
      <c r="B462" s="258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  <c r="T462" s="253"/>
    </row>
    <row r="463" spans="1:20" ht="12">
      <c r="A463" s="258"/>
      <c r="B463" s="258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  <c r="T463" s="253"/>
    </row>
    <row r="464" spans="1:20" ht="12">
      <c r="A464" s="258"/>
      <c r="B464" s="258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</row>
    <row r="465" spans="1:20" ht="12">
      <c r="A465" s="258"/>
      <c r="B465" s="258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53"/>
    </row>
    <row r="466" spans="1:20" ht="12">
      <c r="A466" s="258"/>
      <c r="B466" s="258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  <c r="T466" s="253"/>
    </row>
    <row r="467" spans="1:20" ht="12">
      <c r="A467" s="258"/>
      <c r="B467" s="258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  <c r="T467" s="253"/>
    </row>
    <row r="468" spans="1:20" ht="12">
      <c r="A468" s="258"/>
      <c r="B468" s="258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  <c r="T468" s="253"/>
    </row>
    <row r="469" spans="1:20" ht="12">
      <c r="A469" s="258"/>
      <c r="B469" s="258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253"/>
    </row>
    <row r="470" spans="1:20" ht="12">
      <c r="A470" s="258"/>
      <c r="B470" s="258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</row>
    <row r="471" spans="1:20" ht="12">
      <c r="A471" s="258"/>
      <c r="B471" s="258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</row>
    <row r="472" spans="1:20" ht="12">
      <c r="A472" s="258"/>
      <c r="B472" s="258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  <c r="T472" s="253"/>
    </row>
    <row r="473" spans="1:20" ht="12">
      <c r="A473" s="258"/>
      <c r="B473" s="258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  <c r="T473" s="253"/>
    </row>
    <row r="474" spans="1:20" ht="12">
      <c r="A474" s="258"/>
      <c r="B474" s="258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253"/>
    </row>
    <row r="475" spans="1:20" ht="12">
      <c r="A475" s="258"/>
      <c r="B475" s="258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  <c r="T475" s="253"/>
    </row>
    <row r="476" spans="1:20" ht="12">
      <c r="A476" s="258"/>
      <c r="B476" s="258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  <c r="T476" s="253"/>
    </row>
    <row r="477" spans="1:20" ht="12">
      <c r="A477" s="258"/>
      <c r="B477" s="258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  <c r="T477" s="253"/>
    </row>
    <row r="478" spans="1:20" ht="12">
      <c r="A478" s="258"/>
      <c r="B478" s="258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  <c r="T478" s="253"/>
    </row>
    <row r="479" spans="1:20" ht="12">
      <c r="A479" s="258"/>
      <c r="B479" s="258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  <c r="T479" s="253"/>
    </row>
    <row r="480" spans="1:20" ht="12">
      <c r="A480" s="258"/>
      <c r="B480" s="258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  <c r="T480" s="253"/>
    </row>
    <row r="481" spans="1:20" ht="12">
      <c r="A481" s="258"/>
      <c r="B481" s="258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  <c r="T481" s="253"/>
    </row>
    <row r="482" spans="1:20" ht="12">
      <c r="A482" s="258"/>
      <c r="B482" s="258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  <c r="T482" s="253"/>
    </row>
    <row r="483" spans="1:20" ht="12">
      <c r="A483" s="258"/>
      <c r="B483" s="258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  <c r="T483" s="253"/>
    </row>
    <row r="484" spans="1:20" ht="12">
      <c r="A484" s="258"/>
      <c r="B484" s="258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  <c r="T484" s="253"/>
    </row>
    <row r="485" spans="1:20" ht="12">
      <c r="A485" s="258"/>
      <c r="B485" s="258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  <c r="T485" s="253"/>
    </row>
    <row r="486" spans="1:20" ht="12">
      <c r="A486" s="258"/>
      <c r="B486" s="258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  <c r="T486" s="253"/>
    </row>
    <row r="487" spans="1:20" ht="12">
      <c r="A487" s="258"/>
      <c r="B487" s="258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  <c r="T487" s="253"/>
    </row>
    <row r="488" spans="1:20" ht="12">
      <c r="A488" s="258"/>
      <c r="B488" s="258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  <c r="T488" s="253"/>
    </row>
    <row r="489" spans="1:20" ht="12">
      <c r="A489" s="258"/>
      <c r="B489" s="258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  <c r="T489" s="253"/>
    </row>
    <row r="490" spans="1:20" ht="12">
      <c r="A490" s="258"/>
      <c r="B490" s="258"/>
      <c r="H490" s="253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253"/>
      <c r="T490" s="253"/>
    </row>
    <row r="491" spans="1:20" ht="12">
      <c r="A491" s="258"/>
      <c r="B491" s="258"/>
      <c r="H491" s="253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253"/>
      <c r="T491" s="253"/>
    </row>
    <row r="492" spans="1:20" ht="12">
      <c r="A492" s="258"/>
      <c r="B492" s="258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</row>
    <row r="493" spans="1:20" ht="12">
      <c r="A493" s="258"/>
      <c r="B493" s="258"/>
      <c r="H493" s="253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253"/>
      <c r="T493" s="253"/>
    </row>
    <row r="494" spans="1:20" ht="12">
      <c r="A494" s="258"/>
      <c r="B494" s="258"/>
      <c r="H494" s="253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</row>
    <row r="495" spans="1:20" ht="12">
      <c r="A495" s="258"/>
      <c r="B495" s="258"/>
      <c r="H495" s="253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</row>
    <row r="496" spans="1:20" ht="12">
      <c r="A496" s="258"/>
      <c r="B496" s="258"/>
      <c r="H496" s="253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253"/>
      <c r="T496" s="253"/>
    </row>
    <row r="497" spans="1:20" ht="12">
      <c r="A497" s="258"/>
      <c r="B497" s="258"/>
      <c r="H497" s="253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253"/>
      <c r="T497" s="253"/>
    </row>
    <row r="498" spans="1:20" ht="12">
      <c r="A498" s="258"/>
      <c r="B498" s="258"/>
      <c r="H498" s="253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253"/>
      <c r="T498" s="253"/>
    </row>
    <row r="499" spans="1:20" ht="12">
      <c r="A499" s="258"/>
      <c r="B499" s="258"/>
      <c r="H499" s="253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253"/>
      <c r="T499" s="253"/>
    </row>
    <row r="500" spans="1:20" ht="12">
      <c r="A500" s="258"/>
      <c r="B500" s="258"/>
      <c r="H500" s="253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253"/>
      <c r="T500" s="253"/>
    </row>
    <row r="501" spans="1:20" ht="12">
      <c r="A501" s="258"/>
      <c r="B501" s="258"/>
      <c r="H501" s="253"/>
      <c r="I501" s="253"/>
      <c r="J501" s="253"/>
      <c r="K501" s="253"/>
      <c r="L501" s="253"/>
      <c r="M501" s="253"/>
      <c r="N501" s="253"/>
      <c r="O501" s="253"/>
      <c r="P501" s="253"/>
      <c r="Q501" s="253"/>
      <c r="R501" s="253"/>
      <c r="S501" s="253"/>
      <c r="T501" s="253"/>
    </row>
    <row r="502" spans="1:20" ht="12">
      <c r="A502" s="258"/>
      <c r="B502" s="258"/>
      <c r="H502" s="253"/>
      <c r="I502" s="253"/>
      <c r="J502" s="253"/>
      <c r="K502" s="253"/>
      <c r="L502" s="253"/>
      <c r="M502" s="253"/>
      <c r="N502" s="253"/>
      <c r="O502" s="253"/>
      <c r="P502" s="253"/>
      <c r="Q502" s="253"/>
      <c r="R502" s="253"/>
      <c r="S502" s="253"/>
      <c r="T502" s="253"/>
    </row>
    <row r="503" spans="1:20" ht="12">
      <c r="A503" s="258"/>
      <c r="B503" s="258"/>
      <c r="H503" s="253"/>
      <c r="I503" s="253"/>
      <c r="J503" s="253"/>
      <c r="K503" s="253"/>
      <c r="L503" s="253"/>
      <c r="M503" s="253"/>
      <c r="N503" s="253"/>
      <c r="O503" s="253"/>
      <c r="P503" s="253"/>
      <c r="Q503" s="253"/>
      <c r="R503" s="253"/>
      <c r="S503" s="253"/>
      <c r="T503" s="253"/>
    </row>
    <row r="504" spans="1:20" ht="12">
      <c r="A504" s="258"/>
      <c r="B504" s="258"/>
      <c r="H504" s="253"/>
      <c r="I504" s="253"/>
      <c r="J504" s="253"/>
      <c r="K504" s="253"/>
      <c r="L504" s="253"/>
      <c r="M504" s="253"/>
      <c r="N504" s="253"/>
      <c r="O504" s="253"/>
      <c r="P504" s="253"/>
      <c r="Q504" s="253"/>
      <c r="R504" s="253"/>
      <c r="S504" s="253"/>
      <c r="T504" s="253"/>
    </row>
    <row r="505" spans="1:20" ht="12">
      <c r="A505" s="258"/>
      <c r="B505" s="258"/>
      <c r="H505" s="253"/>
      <c r="I505" s="253"/>
      <c r="J505" s="253"/>
      <c r="K505" s="253"/>
      <c r="L505" s="253"/>
      <c r="M505" s="253"/>
      <c r="N505" s="253"/>
      <c r="O505" s="253"/>
      <c r="P505" s="253"/>
      <c r="Q505" s="253"/>
      <c r="R505" s="253"/>
      <c r="S505" s="253"/>
      <c r="T505" s="253"/>
    </row>
    <row r="506" spans="1:20" ht="12">
      <c r="A506" s="258"/>
      <c r="B506" s="258"/>
      <c r="H506" s="253"/>
      <c r="I506" s="253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253"/>
    </row>
    <row r="507" spans="1:20" ht="12">
      <c r="A507" s="258"/>
      <c r="B507" s="258"/>
      <c r="H507" s="253"/>
      <c r="I507" s="253"/>
      <c r="J507" s="253"/>
      <c r="K507" s="253"/>
      <c r="L507" s="253"/>
      <c r="M507" s="253"/>
      <c r="N507" s="253"/>
      <c r="O507" s="253"/>
      <c r="P507" s="253"/>
      <c r="Q507" s="253"/>
      <c r="R507" s="253"/>
      <c r="S507" s="253"/>
      <c r="T507" s="253"/>
    </row>
    <row r="508" spans="1:20" ht="12">
      <c r="A508" s="258"/>
      <c r="B508" s="258"/>
      <c r="H508" s="253"/>
      <c r="I508" s="253"/>
      <c r="J508" s="253"/>
      <c r="K508" s="253"/>
      <c r="L508" s="253"/>
      <c r="M508" s="253"/>
      <c r="N508" s="253"/>
      <c r="O508" s="253"/>
      <c r="P508" s="253"/>
      <c r="Q508" s="253"/>
      <c r="R508" s="253"/>
      <c r="S508" s="253"/>
      <c r="T508" s="253"/>
    </row>
    <row r="509" spans="1:20" ht="12">
      <c r="A509" s="258"/>
      <c r="B509" s="258"/>
      <c r="H509" s="253"/>
      <c r="I509" s="253"/>
      <c r="J509" s="253"/>
      <c r="K509" s="253"/>
      <c r="L509" s="253"/>
      <c r="M509" s="253"/>
      <c r="N509" s="253"/>
      <c r="O509" s="253"/>
      <c r="P509" s="253"/>
      <c r="Q509" s="253"/>
      <c r="R509" s="253"/>
      <c r="S509" s="253"/>
      <c r="T509" s="253"/>
    </row>
    <row r="510" spans="1:20" ht="12">
      <c r="A510" s="258"/>
      <c r="B510" s="258"/>
      <c r="H510" s="253"/>
      <c r="I510" s="253"/>
      <c r="J510" s="253"/>
      <c r="K510" s="253"/>
      <c r="L510" s="253"/>
      <c r="M510" s="253"/>
      <c r="N510" s="253"/>
      <c r="O510" s="253"/>
      <c r="P510" s="253"/>
      <c r="Q510" s="253"/>
      <c r="R510" s="253"/>
      <c r="S510" s="253"/>
      <c r="T510" s="253"/>
    </row>
    <row r="511" spans="1:20" ht="12">
      <c r="A511" s="258"/>
      <c r="B511" s="258"/>
      <c r="H511" s="253"/>
      <c r="I511" s="253"/>
      <c r="J511" s="253"/>
      <c r="K511" s="253"/>
      <c r="L511" s="253"/>
      <c r="M511" s="253"/>
      <c r="N511" s="253"/>
      <c r="O511" s="253"/>
      <c r="P511" s="253"/>
      <c r="Q511" s="253"/>
      <c r="R511" s="253"/>
      <c r="S511" s="253"/>
      <c r="T511" s="253"/>
    </row>
    <row r="512" spans="1:20" ht="12">
      <c r="A512" s="258"/>
      <c r="B512" s="258"/>
      <c r="H512" s="253"/>
      <c r="I512" s="253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</row>
    <row r="513" spans="1:20" ht="12">
      <c r="A513" s="258"/>
      <c r="B513" s="258"/>
      <c r="H513" s="253"/>
      <c r="I513" s="253"/>
      <c r="J513" s="253"/>
      <c r="K513" s="253"/>
      <c r="L513" s="253"/>
      <c r="M513" s="253"/>
      <c r="N513" s="253"/>
      <c r="O513" s="253"/>
      <c r="P513" s="253"/>
      <c r="Q513" s="253"/>
      <c r="R513" s="253"/>
      <c r="S513" s="253"/>
      <c r="T513" s="253"/>
    </row>
    <row r="514" spans="1:20" ht="12">
      <c r="A514" s="258"/>
      <c r="B514" s="258"/>
      <c r="H514" s="253"/>
      <c r="I514" s="253"/>
      <c r="J514" s="253"/>
      <c r="K514" s="253"/>
      <c r="L514" s="253"/>
      <c r="M514" s="253"/>
      <c r="N514" s="253"/>
      <c r="O514" s="253"/>
      <c r="P514" s="253"/>
      <c r="Q514" s="253"/>
      <c r="R514" s="253"/>
      <c r="S514" s="253"/>
      <c r="T514" s="253"/>
    </row>
    <row r="515" spans="1:20" ht="12">
      <c r="A515" s="258"/>
      <c r="B515" s="258"/>
      <c r="H515" s="253"/>
      <c r="I515" s="253"/>
      <c r="J515" s="253"/>
      <c r="K515" s="253"/>
      <c r="L515" s="253"/>
      <c r="M515" s="253"/>
      <c r="N515" s="253"/>
      <c r="O515" s="253"/>
      <c r="P515" s="253"/>
      <c r="Q515" s="253"/>
      <c r="R515" s="253"/>
      <c r="S515" s="253"/>
      <c r="T515" s="253"/>
    </row>
    <row r="516" spans="1:20" ht="12">
      <c r="A516" s="258"/>
      <c r="B516" s="258"/>
      <c r="H516" s="253"/>
      <c r="I516" s="253"/>
      <c r="J516" s="253"/>
      <c r="K516" s="253"/>
      <c r="L516" s="253"/>
      <c r="M516" s="253"/>
      <c r="N516" s="253"/>
      <c r="O516" s="253"/>
      <c r="P516" s="253"/>
      <c r="Q516" s="253"/>
      <c r="R516" s="253"/>
      <c r="S516" s="253"/>
      <c r="T516" s="253"/>
    </row>
    <row r="517" spans="1:20" ht="12">
      <c r="A517" s="258"/>
      <c r="B517" s="258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</row>
    <row r="518" spans="1:20" ht="12">
      <c r="A518" s="258"/>
      <c r="B518" s="258"/>
      <c r="H518" s="253"/>
      <c r="I518" s="253"/>
      <c r="J518" s="253"/>
      <c r="K518" s="253"/>
      <c r="L518" s="253"/>
      <c r="M518" s="253"/>
      <c r="N518" s="253"/>
      <c r="O518" s="253"/>
      <c r="P518" s="253"/>
      <c r="Q518" s="253"/>
      <c r="R518" s="253"/>
      <c r="S518" s="253"/>
      <c r="T518" s="253"/>
    </row>
    <row r="519" spans="1:20" ht="12">
      <c r="A519" s="258"/>
      <c r="B519" s="258"/>
      <c r="H519" s="253"/>
      <c r="I519" s="253"/>
      <c r="J519" s="253"/>
      <c r="K519" s="253"/>
      <c r="L519" s="253"/>
      <c r="M519" s="253"/>
      <c r="N519" s="253"/>
      <c r="O519" s="253"/>
      <c r="P519" s="253"/>
      <c r="Q519" s="253"/>
      <c r="R519" s="253"/>
      <c r="S519" s="253"/>
      <c r="T519" s="253"/>
    </row>
    <row r="520" spans="1:20" ht="12">
      <c r="A520" s="258"/>
      <c r="B520" s="258"/>
      <c r="H520" s="253"/>
      <c r="I520" s="253"/>
      <c r="J520" s="253"/>
      <c r="K520" s="253"/>
      <c r="L520" s="253"/>
      <c r="M520" s="253"/>
      <c r="N520" s="253"/>
      <c r="O520" s="253"/>
      <c r="P520" s="253"/>
      <c r="Q520" s="253"/>
      <c r="R520" s="253"/>
      <c r="S520" s="253"/>
      <c r="T520" s="253"/>
    </row>
    <row r="521" spans="1:20" ht="12">
      <c r="A521" s="258"/>
      <c r="B521" s="258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/>
      <c r="S521" s="253"/>
      <c r="T521" s="253"/>
    </row>
    <row r="522" spans="1:20" ht="12">
      <c r="A522" s="258"/>
      <c r="B522" s="258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/>
      <c r="S522" s="253"/>
      <c r="T522" s="253"/>
    </row>
    <row r="523" spans="1:20" ht="12">
      <c r="A523" s="258"/>
      <c r="B523" s="258"/>
      <c r="H523" s="253"/>
      <c r="I523" s="253"/>
      <c r="J523" s="253"/>
      <c r="K523" s="253"/>
      <c r="L523" s="253"/>
      <c r="M523" s="253"/>
      <c r="N523" s="253"/>
      <c r="O523" s="253"/>
      <c r="P523" s="253"/>
      <c r="Q523" s="253"/>
      <c r="R523" s="253"/>
      <c r="S523" s="253"/>
      <c r="T523" s="253"/>
    </row>
    <row r="524" spans="1:20" ht="12">
      <c r="A524" s="258"/>
      <c r="B524" s="258"/>
      <c r="H524" s="253"/>
      <c r="I524" s="253"/>
      <c r="J524" s="253"/>
      <c r="K524" s="253"/>
      <c r="L524" s="253"/>
      <c r="M524" s="253"/>
      <c r="N524" s="253"/>
      <c r="O524" s="253"/>
      <c r="P524" s="253"/>
      <c r="Q524" s="253"/>
      <c r="R524" s="253"/>
      <c r="S524" s="253"/>
      <c r="T524" s="253"/>
    </row>
    <row r="525" spans="1:20" ht="12">
      <c r="A525" s="258"/>
      <c r="B525" s="258"/>
      <c r="H525" s="253"/>
      <c r="I525" s="253"/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</row>
    <row r="526" spans="1:20" ht="12">
      <c r="A526" s="258"/>
      <c r="B526" s="258"/>
      <c r="H526" s="253"/>
      <c r="I526" s="253"/>
      <c r="J526" s="253"/>
      <c r="K526" s="253"/>
      <c r="L526" s="253"/>
      <c r="M526" s="253"/>
      <c r="N526" s="253"/>
      <c r="O526" s="253"/>
      <c r="P526" s="253"/>
      <c r="Q526" s="253"/>
      <c r="R526" s="253"/>
      <c r="S526" s="253"/>
      <c r="T526" s="253"/>
    </row>
    <row r="527" spans="1:20" ht="12">
      <c r="A527" s="258"/>
      <c r="B527" s="258"/>
      <c r="H527" s="253"/>
      <c r="I527" s="253"/>
      <c r="J527" s="253"/>
      <c r="K527" s="253"/>
      <c r="L527" s="253"/>
      <c r="M527" s="253"/>
      <c r="N527" s="253"/>
      <c r="O527" s="253"/>
      <c r="P527" s="253"/>
      <c r="Q527" s="253"/>
      <c r="R527" s="253"/>
      <c r="S527" s="253"/>
      <c r="T527" s="253"/>
    </row>
    <row r="528" spans="1:20" ht="12">
      <c r="A528" s="258"/>
      <c r="B528" s="258"/>
      <c r="H528" s="253"/>
      <c r="I528" s="253"/>
      <c r="J528" s="253"/>
      <c r="K528" s="253"/>
      <c r="L528" s="253"/>
      <c r="M528" s="253"/>
      <c r="N528" s="253"/>
      <c r="O528" s="253"/>
      <c r="P528" s="253"/>
      <c r="Q528" s="253"/>
      <c r="R528" s="253"/>
      <c r="S528" s="253"/>
      <c r="T528" s="253"/>
    </row>
    <row r="529" spans="1:20" ht="12">
      <c r="A529" s="258"/>
      <c r="B529" s="258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</row>
    <row r="530" spans="1:20" ht="12">
      <c r="A530" s="258"/>
      <c r="B530" s="258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</row>
    <row r="531" spans="1:20" ht="12">
      <c r="A531" s="258"/>
      <c r="B531" s="258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/>
      <c r="S531" s="253"/>
      <c r="T531" s="253"/>
    </row>
    <row r="532" spans="1:20" ht="12">
      <c r="A532" s="258"/>
      <c r="B532" s="258"/>
      <c r="H532" s="253"/>
      <c r="I532" s="253"/>
      <c r="J532" s="253"/>
      <c r="K532" s="253"/>
      <c r="L532" s="253"/>
      <c r="M532" s="253"/>
      <c r="N532" s="253"/>
      <c r="O532" s="253"/>
      <c r="P532" s="253"/>
      <c r="Q532" s="253"/>
      <c r="R532" s="253"/>
      <c r="S532" s="253"/>
      <c r="T532" s="253"/>
    </row>
    <row r="533" spans="1:20" ht="12">
      <c r="A533" s="258"/>
      <c r="B533" s="258"/>
      <c r="H533" s="253"/>
      <c r="I533" s="253"/>
      <c r="J533" s="253"/>
      <c r="K533" s="253"/>
      <c r="L533" s="253"/>
      <c r="M533" s="253"/>
      <c r="N533" s="253"/>
      <c r="O533" s="253"/>
      <c r="P533" s="253"/>
      <c r="Q533" s="253"/>
      <c r="R533" s="253"/>
      <c r="S533" s="253"/>
      <c r="T533" s="253"/>
    </row>
    <row r="534" spans="1:20" ht="12">
      <c r="A534" s="258"/>
      <c r="B534" s="258"/>
      <c r="H534" s="253"/>
      <c r="I534" s="253"/>
      <c r="J534" s="253"/>
      <c r="K534" s="253"/>
      <c r="L534" s="253"/>
      <c r="M534" s="253"/>
      <c r="N534" s="253"/>
      <c r="O534" s="253"/>
      <c r="P534" s="253"/>
      <c r="Q534" s="253"/>
      <c r="R534" s="253"/>
      <c r="S534" s="253"/>
      <c r="T534" s="253"/>
    </row>
    <row r="535" spans="1:20" ht="12">
      <c r="A535" s="258"/>
      <c r="B535" s="258"/>
      <c r="H535" s="253"/>
      <c r="I535" s="253"/>
      <c r="J535" s="253"/>
      <c r="K535" s="253"/>
      <c r="L535" s="253"/>
      <c r="M535" s="253"/>
      <c r="N535" s="253"/>
      <c r="O535" s="253"/>
      <c r="P535" s="253"/>
      <c r="Q535" s="253"/>
      <c r="R535" s="253"/>
      <c r="S535" s="253"/>
      <c r="T535" s="253"/>
    </row>
    <row r="536" spans="1:20" ht="12">
      <c r="A536" s="258"/>
      <c r="B536" s="258"/>
      <c r="H536" s="253"/>
      <c r="I536" s="253"/>
      <c r="J536" s="253"/>
      <c r="K536" s="253"/>
      <c r="L536" s="253"/>
      <c r="M536" s="253"/>
      <c r="N536" s="253"/>
      <c r="O536" s="253"/>
      <c r="P536" s="253"/>
      <c r="Q536" s="253"/>
      <c r="R536" s="253"/>
      <c r="S536" s="253"/>
      <c r="T536" s="253"/>
    </row>
    <row r="537" spans="1:20" ht="12">
      <c r="A537" s="258"/>
      <c r="B537" s="258"/>
      <c r="H537" s="253"/>
      <c r="I537" s="253"/>
      <c r="J537" s="253"/>
      <c r="K537" s="253"/>
      <c r="L537" s="253"/>
      <c r="M537" s="253"/>
      <c r="N537" s="253"/>
      <c r="O537" s="253"/>
      <c r="P537" s="253"/>
      <c r="Q537" s="253"/>
      <c r="R537" s="253"/>
      <c r="S537" s="253"/>
      <c r="T537" s="253"/>
    </row>
    <row r="538" spans="1:20" ht="12">
      <c r="A538" s="258"/>
      <c r="B538" s="258"/>
      <c r="H538" s="253"/>
      <c r="I538" s="253"/>
      <c r="J538" s="253"/>
      <c r="K538" s="253"/>
      <c r="L538" s="253"/>
      <c r="M538" s="253"/>
      <c r="N538" s="253"/>
      <c r="O538" s="253"/>
      <c r="P538" s="253"/>
      <c r="Q538" s="253"/>
      <c r="R538" s="253"/>
      <c r="S538" s="253"/>
      <c r="T538" s="253"/>
    </row>
    <row r="539" spans="1:20" ht="12">
      <c r="A539" s="258"/>
      <c r="B539" s="258"/>
      <c r="H539" s="253"/>
      <c r="I539" s="253"/>
      <c r="J539" s="253"/>
      <c r="K539" s="253"/>
      <c r="L539" s="253"/>
      <c r="M539" s="253"/>
      <c r="N539" s="253"/>
      <c r="O539" s="253"/>
      <c r="P539" s="253"/>
      <c r="Q539" s="253"/>
      <c r="R539" s="253"/>
      <c r="S539" s="253"/>
      <c r="T539" s="253"/>
    </row>
    <row r="540" spans="1:20" ht="12">
      <c r="A540" s="258"/>
      <c r="B540" s="258"/>
      <c r="H540" s="253"/>
      <c r="I540" s="253"/>
      <c r="J540" s="253"/>
      <c r="K540" s="253"/>
      <c r="L540" s="253"/>
      <c r="M540" s="253"/>
      <c r="N540" s="253"/>
      <c r="O540" s="253"/>
      <c r="P540" s="253"/>
      <c r="Q540" s="253"/>
      <c r="R540" s="253"/>
      <c r="S540" s="253"/>
      <c r="T540" s="253"/>
    </row>
    <row r="541" spans="1:20" ht="12">
      <c r="A541" s="258"/>
      <c r="B541" s="258"/>
      <c r="H541" s="253"/>
      <c r="I541" s="253"/>
      <c r="J541" s="253"/>
      <c r="K541" s="253"/>
      <c r="L541" s="253"/>
      <c r="M541" s="253"/>
      <c r="N541" s="253"/>
      <c r="O541" s="253"/>
      <c r="P541" s="253"/>
      <c r="Q541" s="253"/>
      <c r="R541" s="253"/>
      <c r="S541" s="253"/>
      <c r="T541" s="253"/>
    </row>
    <row r="542" spans="1:20" ht="12">
      <c r="A542" s="258"/>
      <c r="B542" s="258"/>
      <c r="H542" s="253"/>
      <c r="I542" s="253"/>
      <c r="J542" s="253"/>
      <c r="K542" s="253"/>
      <c r="L542" s="253"/>
      <c r="M542" s="253"/>
      <c r="N542" s="253"/>
      <c r="O542" s="253"/>
      <c r="P542" s="253"/>
      <c r="Q542" s="253"/>
      <c r="R542" s="253"/>
      <c r="S542" s="253"/>
      <c r="T542" s="253"/>
    </row>
    <row r="543" spans="1:20" ht="12">
      <c r="A543" s="258"/>
      <c r="B543" s="258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/>
    </row>
    <row r="544" spans="1:20" ht="12">
      <c r="A544" s="258"/>
      <c r="B544" s="258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</row>
    <row r="545" spans="1:20" ht="12">
      <c r="A545" s="258"/>
      <c r="B545" s="258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</row>
    <row r="546" spans="1:20" ht="12">
      <c r="A546" s="258"/>
      <c r="B546" s="258"/>
      <c r="H546" s="253"/>
      <c r="I546" s="253"/>
      <c r="J546" s="253"/>
      <c r="K546" s="253"/>
      <c r="L546" s="253"/>
      <c r="M546" s="253"/>
      <c r="N546" s="253"/>
      <c r="O546" s="253"/>
      <c r="P546" s="253"/>
      <c r="Q546" s="253"/>
      <c r="R546" s="253"/>
      <c r="S546" s="253"/>
      <c r="T546" s="253"/>
    </row>
    <row r="547" spans="1:20" ht="12">
      <c r="A547" s="258"/>
      <c r="B547" s="258"/>
      <c r="H547" s="253"/>
      <c r="I547" s="253"/>
      <c r="J547" s="253"/>
      <c r="K547" s="253"/>
      <c r="L547" s="253"/>
      <c r="M547" s="253"/>
      <c r="N547" s="253"/>
      <c r="O547" s="253"/>
      <c r="P547" s="253"/>
      <c r="Q547" s="253"/>
      <c r="R547" s="253"/>
      <c r="S547" s="253"/>
      <c r="T547" s="253"/>
    </row>
    <row r="548" spans="1:20" ht="12">
      <c r="A548" s="258"/>
      <c r="B548" s="258"/>
      <c r="H548" s="253"/>
      <c r="I548" s="253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</row>
    <row r="549" spans="1:20" ht="12">
      <c r="A549" s="258"/>
      <c r="B549" s="258"/>
      <c r="H549" s="253"/>
      <c r="I549" s="253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</row>
    <row r="550" spans="1:20" ht="12">
      <c r="A550" s="258"/>
      <c r="B550" s="258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253"/>
    </row>
    <row r="551" spans="1:20" ht="12">
      <c r="A551" s="258"/>
      <c r="B551" s="258"/>
      <c r="H551" s="253"/>
      <c r="I551" s="253"/>
      <c r="J551" s="253"/>
      <c r="K551" s="253"/>
      <c r="L551" s="253"/>
      <c r="M551" s="253"/>
      <c r="N551" s="253"/>
      <c r="O551" s="253"/>
      <c r="P551" s="253"/>
      <c r="Q551" s="253"/>
      <c r="R551" s="253"/>
      <c r="S551" s="253"/>
      <c r="T551" s="253"/>
    </row>
    <row r="552" spans="1:20" ht="12">
      <c r="A552" s="258"/>
      <c r="B552" s="258"/>
      <c r="H552" s="253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/>
      <c r="S552" s="253"/>
      <c r="T552" s="253"/>
    </row>
    <row r="553" spans="1:20" ht="12">
      <c r="A553" s="258"/>
      <c r="B553" s="258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/>
      <c r="S553" s="253"/>
      <c r="T553" s="253"/>
    </row>
    <row r="554" spans="1:20" ht="12">
      <c r="A554" s="258"/>
      <c r="B554" s="258"/>
      <c r="H554" s="253"/>
      <c r="I554" s="253"/>
      <c r="J554" s="253"/>
      <c r="K554" s="253"/>
      <c r="L554" s="253"/>
      <c r="M554" s="253"/>
      <c r="N554" s="253"/>
      <c r="O554" s="253"/>
      <c r="P554" s="253"/>
      <c r="Q554" s="253"/>
      <c r="R554" s="253"/>
      <c r="S554" s="253"/>
      <c r="T554" s="253"/>
    </row>
    <row r="555" spans="1:20" ht="12">
      <c r="A555" s="258"/>
      <c r="B555" s="258"/>
      <c r="H555" s="253"/>
      <c r="I555" s="253"/>
      <c r="J555" s="253"/>
      <c r="K555" s="253"/>
      <c r="L555" s="253"/>
      <c r="M555" s="253"/>
      <c r="N555" s="253"/>
      <c r="O555" s="253"/>
      <c r="P555" s="253"/>
      <c r="Q555" s="253"/>
      <c r="R555" s="253"/>
      <c r="S555" s="253"/>
      <c r="T555" s="253"/>
    </row>
    <row r="556" spans="1:20" ht="12">
      <c r="A556" s="258"/>
      <c r="B556" s="258"/>
      <c r="H556" s="253"/>
      <c r="I556" s="253"/>
      <c r="J556" s="253"/>
      <c r="K556" s="253"/>
      <c r="L556" s="253"/>
      <c r="M556" s="253"/>
      <c r="N556" s="253"/>
      <c r="O556" s="253"/>
      <c r="P556" s="253"/>
      <c r="Q556" s="253"/>
      <c r="R556" s="253"/>
      <c r="S556" s="253"/>
      <c r="T556" s="253"/>
    </row>
    <row r="557" spans="1:20" ht="12">
      <c r="A557" s="258"/>
      <c r="B557" s="258"/>
      <c r="H557" s="253"/>
      <c r="I557" s="253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253"/>
    </row>
    <row r="558" spans="1:20" ht="12">
      <c r="A558" s="258"/>
      <c r="B558" s="258"/>
      <c r="H558" s="253"/>
      <c r="I558" s="253"/>
      <c r="J558" s="253"/>
      <c r="K558" s="253"/>
      <c r="L558" s="253"/>
      <c r="M558" s="253"/>
      <c r="N558" s="253"/>
      <c r="O558" s="253"/>
      <c r="P558" s="253"/>
      <c r="Q558" s="253"/>
      <c r="R558" s="253"/>
      <c r="S558" s="253"/>
      <c r="T558" s="253"/>
    </row>
    <row r="559" spans="1:20" ht="12">
      <c r="A559" s="258"/>
      <c r="B559" s="258"/>
      <c r="H559" s="253"/>
      <c r="I559" s="253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</row>
    <row r="560" spans="1:20" ht="12">
      <c r="A560" s="258"/>
      <c r="B560" s="258"/>
      <c r="H560" s="253"/>
      <c r="I560" s="253"/>
      <c r="J560" s="253"/>
      <c r="K560" s="253"/>
      <c r="L560" s="253"/>
      <c r="M560" s="253"/>
      <c r="N560" s="253"/>
      <c r="O560" s="253"/>
      <c r="P560" s="253"/>
      <c r="Q560" s="253"/>
      <c r="R560" s="253"/>
      <c r="S560" s="253"/>
      <c r="T560" s="253"/>
    </row>
    <row r="561" spans="1:20" ht="12">
      <c r="A561" s="258"/>
      <c r="B561" s="258"/>
      <c r="H561" s="253"/>
      <c r="I561" s="253"/>
      <c r="J561" s="253"/>
      <c r="K561" s="253"/>
      <c r="L561" s="253"/>
      <c r="M561" s="253"/>
      <c r="N561" s="253"/>
      <c r="O561" s="253"/>
      <c r="P561" s="253"/>
      <c r="Q561" s="253"/>
      <c r="R561" s="253"/>
      <c r="S561" s="253"/>
      <c r="T561" s="253"/>
    </row>
    <row r="562" spans="1:20" ht="12">
      <c r="A562" s="258"/>
      <c r="B562" s="258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/>
      <c r="T562" s="253"/>
    </row>
    <row r="563" spans="1:20" ht="12">
      <c r="A563" s="258"/>
      <c r="B563" s="258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/>
      <c r="T563" s="253"/>
    </row>
    <row r="564" spans="1:20" ht="12">
      <c r="A564" s="258"/>
      <c r="B564" s="258"/>
      <c r="H564" s="253"/>
      <c r="I564" s="253"/>
      <c r="J564" s="253"/>
      <c r="K564" s="253"/>
      <c r="L564" s="253"/>
      <c r="M564" s="253"/>
      <c r="N564" s="253"/>
      <c r="O564" s="253"/>
      <c r="P564" s="253"/>
      <c r="Q564" s="253"/>
      <c r="R564" s="253"/>
      <c r="S564" s="253"/>
      <c r="T564" s="253"/>
    </row>
    <row r="565" spans="1:20" ht="12">
      <c r="A565" s="258"/>
      <c r="B565" s="258"/>
      <c r="H565" s="253"/>
      <c r="I565" s="253"/>
      <c r="J565" s="253"/>
      <c r="K565" s="253"/>
      <c r="L565" s="253"/>
      <c r="M565" s="253"/>
      <c r="N565" s="253"/>
      <c r="O565" s="253"/>
      <c r="P565" s="253"/>
      <c r="Q565" s="253"/>
      <c r="R565" s="253"/>
      <c r="S565" s="253"/>
      <c r="T565" s="253"/>
    </row>
    <row r="566" spans="1:20" ht="12">
      <c r="A566" s="258"/>
      <c r="B566" s="258"/>
      <c r="H566" s="253"/>
      <c r="I566" s="253"/>
      <c r="J566" s="253"/>
      <c r="K566" s="253"/>
      <c r="L566" s="253"/>
      <c r="M566" s="253"/>
      <c r="N566" s="253"/>
      <c r="O566" s="253"/>
      <c r="P566" s="253"/>
      <c r="Q566" s="253"/>
      <c r="R566" s="253"/>
      <c r="S566" s="253"/>
      <c r="T566" s="253"/>
    </row>
    <row r="567" spans="1:20" ht="12">
      <c r="A567" s="258"/>
      <c r="B567" s="258"/>
      <c r="H567" s="253"/>
      <c r="I567" s="253"/>
      <c r="J567" s="253"/>
      <c r="K567" s="253"/>
      <c r="L567" s="253"/>
      <c r="M567" s="253"/>
      <c r="N567" s="253"/>
      <c r="O567" s="253"/>
      <c r="P567" s="253"/>
      <c r="Q567" s="253"/>
      <c r="R567" s="253"/>
      <c r="S567" s="253"/>
      <c r="T567" s="253"/>
    </row>
    <row r="568" spans="1:20" ht="12">
      <c r="A568" s="258"/>
      <c r="B568" s="258"/>
      <c r="H568" s="253"/>
      <c r="I568" s="253"/>
      <c r="J568" s="253"/>
      <c r="K568" s="253"/>
      <c r="L568" s="253"/>
      <c r="M568" s="253"/>
      <c r="N568" s="253"/>
      <c r="O568" s="253"/>
      <c r="P568" s="253"/>
      <c r="Q568" s="253"/>
      <c r="R568" s="253"/>
      <c r="S568" s="253"/>
      <c r="T568" s="253"/>
    </row>
    <row r="569" spans="1:20" ht="12">
      <c r="A569" s="258"/>
      <c r="B569" s="258"/>
      <c r="H569" s="253"/>
      <c r="I569" s="253"/>
      <c r="J569" s="253"/>
      <c r="K569" s="253"/>
      <c r="L569" s="253"/>
      <c r="M569" s="253"/>
      <c r="N569" s="253"/>
      <c r="O569" s="253"/>
      <c r="P569" s="253"/>
      <c r="Q569" s="253"/>
      <c r="R569" s="253"/>
      <c r="S569" s="253"/>
      <c r="T569" s="253"/>
    </row>
    <row r="570" spans="1:20" ht="12">
      <c r="A570" s="258"/>
      <c r="B570" s="258"/>
      <c r="H570" s="253"/>
      <c r="I570" s="253"/>
      <c r="J570" s="253"/>
      <c r="K570" s="253"/>
      <c r="L570" s="253"/>
      <c r="M570" s="253"/>
      <c r="N570" s="253"/>
      <c r="O570" s="253"/>
      <c r="P570" s="253"/>
      <c r="Q570" s="253"/>
      <c r="R570" s="253"/>
      <c r="S570" s="253"/>
      <c r="T570" s="253"/>
    </row>
    <row r="571" spans="1:20" ht="12">
      <c r="A571" s="258"/>
      <c r="B571" s="258"/>
      <c r="H571" s="253"/>
      <c r="I571" s="253"/>
      <c r="J571" s="253"/>
      <c r="K571" s="253"/>
      <c r="L571" s="253"/>
      <c r="M571" s="253"/>
      <c r="N571" s="253"/>
      <c r="O571" s="253"/>
      <c r="P571" s="253"/>
      <c r="Q571" s="253"/>
      <c r="R571" s="253"/>
      <c r="S571" s="253"/>
      <c r="T571" s="253"/>
    </row>
    <row r="572" spans="1:20" ht="12">
      <c r="A572" s="258"/>
      <c r="B572" s="258"/>
      <c r="H572" s="253"/>
      <c r="I572" s="253"/>
      <c r="J572" s="253"/>
      <c r="K572" s="253"/>
      <c r="L572" s="253"/>
      <c r="M572" s="253"/>
      <c r="N572" s="253"/>
      <c r="O572" s="253"/>
      <c r="P572" s="253"/>
      <c r="Q572" s="253"/>
      <c r="R572" s="253"/>
      <c r="S572" s="253"/>
      <c r="T572" s="253"/>
    </row>
    <row r="573" spans="1:20" ht="12">
      <c r="A573" s="258"/>
      <c r="B573" s="258"/>
      <c r="H573" s="253"/>
      <c r="I573" s="253"/>
      <c r="J573" s="253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</row>
    <row r="574" spans="1:20" ht="12">
      <c r="A574" s="258"/>
      <c r="B574" s="258"/>
      <c r="H574" s="253"/>
      <c r="I574" s="253"/>
      <c r="J574" s="253"/>
      <c r="K574" s="253"/>
      <c r="L574" s="253"/>
      <c r="M574" s="253"/>
      <c r="N574" s="253"/>
      <c r="O574" s="253"/>
      <c r="P574" s="253"/>
      <c r="Q574" s="253"/>
      <c r="R574" s="253"/>
      <c r="S574" s="253"/>
      <c r="T574" s="253"/>
    </row>
    <row r="575" spans="1:20" ht="12">
      <c r="A575" s="258"/>
      <c r="B575" s="258"/>
      <c r="H575" s="253"/>
      <c r="I575" s="253"/>
      <c r="J575" s="253"/>
      <c r="K575" s="253"/>
      <c r="L575" s="253"/>
      <c r="M575" s="253"/>
      <c r="N575" s="253"/>
      <c r="O575" s="253"/>
      <c r="P575" s="253"/>
      <c r="Q575" s="253"/>
      <c r="R575" s="253"/>
      <c r="S575" s="253"/>
      <c r="T575" s="253"/>
    </row>
    <row r="576" spans="1:20" ht="12">
      <c r="A576" s="258"/>
      <c r="B576" s="258"/>
      <c r="H576" s="253"/>
      <c r="I576" s="253"/>
      <c r="J576" s="253"/>
      <c r="K576" s="253"/>
      <c r="L576" s="253"/>
      <c r="M576" s="253"/>
      <c r="N576" s="253"/>
      <c r="O576" s="253"/>
      <c r="P576" s="253"/>
      <c r="Q576" s="253"/>
      <c r="R576" s="253"/>
      <c r="S576" s="253"/>
      <c r="T576" s="253"/>
    </row>
    <row r="577" spans="1:20" ht="12">
      <c r="A577" s="258"/>
      <c r="B577" s="258"/>
      <c r="H577" s="253"/>
      <c r="I577" s="253"/>
      <c r="J577" s="253"/>
      <c r="K577" s="253"/>
      <c r="L577" s="253"/>
      <c r="M577" s="253"/>
      <c r="N577" s="253"/>
      <c r="O577" s="253"/>
      <c r="P577" s="253"/>
      <c r="Q577" s="253"/>
      <c r="R577" s="253"/>
      <c r="S577" s="253"/>
      <c r="T577" s="253"/>
    </row>
    <row r="578" spans="1:20" ht="12">
      <c r="A578" s="258"/>
      <c r="B578" s="258"/>
      <c r="H578" s="253"/>
      <c r="I578" s="253"/>
      <c r="J578" s="253"/>
      <c r="K578" s="253"/>
      <c r="L578" s="253"/>
      <c r="M578" s="253"/>
      <c r="N578" s="253"/>
      <c r="O578" s="253"/>
      <c r="P578" s="253"/>
      <c r="Q578" s="253"/>
      <c r="R578" s="253"/>
      <c r="S578" s="253"/>
      <c r="T578" s="253"/>
    </row>
    <row r="579" spans="1:20" ht="12">
      <c r="A579" s="258"/>
      <c r="B579" s="258"/>
      <c r="H579" s="253"/>
      <c r="I579" s="253"/>
      <c r="J579" s="253"/>
      <c r="K579" s="253"/>
      <c r="L579" s="253"/>
      <c r="M579" s="253"/>
      <c r="N579" s="253"/>
      <c r="O579" s="253"/>
      <c r="P579" s="253"/>
      <c r="Q579" s="253"/>
      <c r="R579" s="253"/>
      <c r="S579" s="253"/>
      <c r="T579" s="253"/>
    </row>
    <row r="580" spans="1:20" ht="12">
      <c r="A580" s="258"/>
      <c r="B580" s="258"/>
      <c r="H580" s="253"/>
      <c r="I580" s="253"/>
      <c r="J580" s="253"/>
      <c r="K580" s="253"/>
      <c r="L580" s="253"/>
      <c r="M580" s="253"/>
      <c r="N580" s="253"/>
      <c r="O580" s="253"/>
      <c r="P580" s="253"/>
      <c r="Q580" s="253"/>
      <c r="R580" s="253"/>
      <c r="S580" s="253"/>
      <c r="T580" s="253"/>
    </row>
    <row r="581" spans="1:20" ht="12">
      <c r="A581" s="258"/>
      <c r="B581" s="258"/>
      <c r="H581" s="253"/>
      <c r="I581" s="253"/>
      <c r="J581" s="253"/>
      <c r="K581" s="253"/>
      <c r="L581" s="253"/>
      <c r="M581" s="253"/>
      <c r="N581" s="253"/>
      <c r="O581" s="253"/>
      <c r="P581" s="253"/>
      <c r="Q581" s="253"/>
      <c r="R581" s="253"/>
      <c r="S581" s="253"/>
      <c r="T581" s="253"/>
    </row>
    <row r="582" spans="1:20" ht="12">
      <c r="A582" s="258"/>
      <c r="B582" s="258"/>
      <c r="H582" s="253"/>
      <c r="I582" s="253"/>
      <c r="J582" s="253"/>
      <c r="K582" s="253"/>
      <c r="L582" s="253"/>
      <c r="M582" s="253"/>
      <c r="N582" s="253"/>
      <c r="O582" s="253"/>
      <c r="P582" s="253"/>
      <c r="Q582" s="253"/>
      <c r="R582" s="253"/>
      <c r="S582" s="253"/>
      <c r="T582" s="253"/>
    </row>
    <row r="583" spans="1:20" ht="12">
      <c r="A583" s="258"/>
      <c r="B583" s="258"/>
      <c r="H583" s="253"/>
      <c r="I583" s="253"/>
      <c r="J583" s="253"/>
      <c r="K583" s="253"/>
      <c r="L583" s="253"/>
      <c r="M583" s="253"/>
      <c r="N583" s="253"/>
      <c r="O583" s="253"/>
      <c r="P583" s="253"/>
      <c r="Q583" s="253"/>
      <c r="R583" s="253"/>
      <c r="S583" s="253"/>
      <c r="T583" s="253"/>
    </row>
    <row r="584" spans="1:20" ht="12">
      <c r="A584" s="258"/>
      <c r="B584" s="258"/>
      <c r="H584" s="253"/>
      <c r="I584" s="253"/>
      <c r="J584" s="253"/>
      <c r="K584" s="253"/>
      <c r="L584" s="253"/>
      <c r="M584" s="253"/>
      <c r="N584" s="253"/>
      <c r="O584" s="253"/>
      <c r="P584" s="253"/>
      <c r="Q584" s="253"/>
      <c r="R584" s="253"/>
      <c r="S584" s="253"/>
      <c r="T584" s="253"/>
    </row>
    <row r="585" spans="1:20" ht="12">
      <c r="A585" s="258"/>
      <c r="B585" s="258"/>
      <c r="H585" s="253"/>
      <c r="I585" s="253"/>
      <c r="J585" s="253"/>
      <c r="K585" s="253"/>
      <c r="L585" s="253"/>
      <c r="M585" s="253"/>
      <c r="N585" s="253"/>
      <c r="O585" s="253"/>
      <c r="P585" s="253"/>
      <c r="Q585" s="253"/>
      <c r="R585" s="253"/>
      <c r="S585" s="253"/>
      <c r="T585" s="253"/>
    </row>
    <row r="586" spans="1:20" ht="12">
      <c r="A586" s="258"/>
      <c r="B586" s="258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</row>
    <row r="587" spans="1:20" ht="12">
      <c r="A587" s="258"/>
      <c r="B587" s="258"/>
      <c r="H587" s="253"/>
      <c r="I587" s="253"/>
      <c r="J587" s="253"/>
      <c r="K587" s="253"/>
      <c r="L587" s="253"/>
      <c r="M587" s="253"/>
      <c r="N587" s="253"/>
      <c r="O587" s="253"/>
      <c r="P587" s="253"/>
      <c r="Q587" s="253"/>
      <c r="R587" s="253"/>
      <c r="S587" s="253"/>
      <c r="T587" s="253"/>
    </row>
    <row r="588" spans="1:20" ht="12">
      <c r="A588" s="258"/>
      <c r="B588" s="258"/>
      <c r="H588" s="253"/>
      <c r="I588" s="253"/>
      <c r="J588" s="253"/>
      <c r="K588" s="253"/>
      <c r="L588" s="253"/>
      <c r="M588" s="253"/>
      <c r="N588" s="253"/>
      <c r="O588" s="253"/>
      <c r="P588" s="253"/>
      <c r="Q588" s="253"/>
      <c r="R588" s="253"/>
      <c r="S588" s="253"/>
      <c r="T588" s="253"/>
    </row>
    <row r="589" spans="1:20" ht="12">
      <c r="A589" s="258"/>
      <c r="B589" s="258"/>
      <c r="H589" s="253"/>
      <c r="I589" s="253"/>
      <c r="J589" s="253"/>
      <c r="K589" s="253"/>
      <c r="L589" s="253"/>
      <c r="M589" s="253"/>
      <c r="N589" s="253"/>
      <c r="O589" s="253"/>
      <c r="P589" s="253"/>
      <c r="Q589" s="253"/>
      <c r="R589" s="253"/>
      <c r="S589" s="253"/>
      <c r="T589" s="253"/>
    </row>
    <row r="590" spans="1:20" ht="12">
      <c r="A590" s="258"/>
      <c r="B590" s="258"/>
      <c r="H590" s="253"/>
      <c r="I590" s="253"/>
      <c r="J590" s="253"/>
      <c r="K590" s="253"/>
      <c r="L590" s="253"/>
      <c r="M590" s="253"/>
      <c r="N590" s="253"/>
      <c r="O590" s="253"/>
      <c r="P590" s="253"/>
      <c r="Q590" s="253"/>
      <c r="R590" s="253"/>
      <c r="S590" s="253"/>
      <c r="T590" s="253"/>
    </row>
    <row r="591" spans="1:20" ht="12">
      <c r="A591" s="258"/>
      <c r="B591" s="258"/>
      <c r="H591" s="253"/>
      <c r="I591" s="253"/>
      <c r="J591" s="253"/>
      <c r="K591" s="253"/>
      <c r="L591" s="253"/>
      <c r="M591" s="253"/>
      <c r="N591" s="253"/>
      <c r="O591" s="253"/>
      <c r="P591" s="253"/>
      <c r="Q591" s="253"/>
      <c r="R591" s="253"/>
      <c r="S591" s="253"/>
      <c r="T591" s="253"/>
    </row>
    <row r="592" spans="1:20" ht="12">
      <c r="A592" s="258"/>
      <c r="B592" s="258"/>
      <c r="H592" s="253"/>
      <c r="I592" s="253"/>
      <c r="J592" s="253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</row>
    <row r="593" spans="1:20" ht="12">
      <c r="A593" s="258"/>
      <c r="B593" s="258"/>
      <c r="H593" s="253"/>
      <c r="I593" s="253"/>
      <c r="J593" s="253"/>
      <c r="K593" s="253"/>
      <c r="L593" s="253"/>
      <c r="M593" s="253"/>
      <c r="N593" s="253"/>
      <c r="O593" s="253"/>
      <c r="P593" s="253"/>
      <c r="Q593" s="253"/>
      <c r="R593" s="253"/>
      <c r="S593" s="253"/>
      <c r="T593" s="253"/>
    </row>
    <row r="594" spans="1:20" ht="12">
      <c r="A594" s="258"/>
      <c r="B594" s="258"/>
      <c r="H594" s="253"/>
      <c r="I594" s="253"/>
      <c r="J594" s="253"/>
      <c r="K594" s="253"/>
      <c r="L594" s="253"/>
      <c r="M594" s="253"/>
      <c r="N594" s="253"/>
      <c r="O594" s="253"/>
      <c r="P594" s="253"/>
      <c r="Q594" s="253"/>
      <c r="R594" s="253"/>
      <c r="S594" s="253"/>
      <c r="T594" s="253"/>
    </row>
    <row r="595" spans="1:20" ht="12">
      <c r="A595" s="258"/>
      <c r="B595" s="258"/>
      <c r="H595" s="253"/>
      <c r="I595" s="253"/>
      <c r="J595" s="253"/>
      <c r="K595" s="253"/>
      <c r="L595" s="253"/>
      <c r="M595" s="253"/>
      <c r="N595" s="253"/>
      <c r="O595" s="253"/>
      <c r="P595" s="253"/>
      <c r="Q595" s="253"/>
      <c r="R595" s="253"/>
      <c r="S595" s="253"/>
      <c r="T595" s="253"/>
    </row>
    <row r="596" spans="1:20" ht="12">
      <c r="A596" s="258"/>
      <c r="B596" s="258"/>
      <c r="H596" s="253"/>
      <c r="I596" s="253"/>
      <c r="J596" s="253"/>
      <c r="K596" s="253"/>
      <c r="L596" s="253"/>
      <c r="M596" s="253"/>
      <c r="N596" s="253"/>
      <c r="O596" s="253"/>
      <c r="P596" s="253"/>
      <c r="Q596" s="253"/>
      <c r="R596" s="253"/>
      <c r="S596" s="253"/>
      <c r="T596" s="253"/>
    </row>
    <row r="597" spans="1:20" ht="12">
      <c r="A597" s="258"/>
      <c r="B597" s="258"/>
      <c r="H597" s="253"/>
      <c r="I597" s="253"/>
      <c r="J597" s="253"/>
      <c r="K597" s="253"/>
      <c r="L597" s="253"/>
      <c r="M597" s="253"/>
      <c r="N597" s="253"/>
      <c r="O597" s="253"/>
      <c r="P597" s="253"/>
      <c r="Q597" s="253"/>
      <c r="R597" s="253"/>
      <c r="S597" s="253"/>
      <c r="T597" s="253"/>
    </row>
    <row r="598" spans="1:20" ht="12">
      <c r="A598" s="258"/>
      <c r="B598" s="258"/>
      <c r="H598" s="253"/>
      <c r="I598" s="253"/>
      <c r="J598" s="253"/>
      <c r="K598" s="253"/>
      <c r="L598" s="253"/>
      <c r="M598" s="253"/>
      <c r="N598" s="253"/>
      <c r="O598" s="253"/>
      <c r="P598" s="253"/>
      <c r="Q598" s="253"/>
      <c r="R598" s="253"/>
      <c r="S598" s="253"/>
      <c r="T598" s="253"/>
    </row>
    <row r="599" spans="1:20" ht="12">
      <c r="A599" s="258"/>
      <c r="B599" s="258"/>
      <c r="H599" s="253"/>
      <c r="I599" s="253"/>
      <c r="J599" s="253"/>
      <c r="K599" s="253"/>
      <c r="L599" s="253"/>
      <c r="M599" s="253"/>
      <c r="N599" s="253"/>
      <c r="O599" s="253"/>
      <c r="P599" s="253"/>
      <c r="Q599" s="253"/>
      <c r="R599" s="253"/>
      <c r="S599" s="253"/>
      <c r="T599" s="253"/>
    </row>
    <row r="600" spans="1:20" ht="12">
      <c r="A600" s="258"/>
      <c r="B600" s="258"/>
      <c r="H600" s="253"/>
      <c r="I600" s="253"/>
      <c r="J600" s="253"/>
      <c r="K600" s="253"/>
      <c r="L600" s="253"/>
      <c r="M600" s="253"/>
      <c r="N600" s="253"/>
      <c r="O600" s="253"/>
      <c r="P600" s="253"/>
      <c r="Q600" s="253"/>
      <c r="R600" s="253"/>
      <c r="S600" s="253"/>
      <c r="T600" s="253"/>
    </row>
    <row r="601" spans="1:20" ht="12">
      <c r="A601" s="258"/>
      <c r="B601" s="258"/>
      <c r="H601" s="253"/>
      <c r="I601" s="253"/>
      <c r="J601" s="253"/>
      <c r="K601" s="253"/>
      <c r="L601" s="253"/>
      <c r="M601" s="253"/>
      <c r="N601" s="253"/>
      <c r="O601" s="253"/>
      <c r="P601" s="253"/>
      <c r="Q601" s="253"/>
      <c r="R601" s="253"/>
      <c r="S601" s="253"/>
      <c r="T601" s="253"/>
    </row>
    <row r="602" spans="1:20" ht="12">
      <c r="A602" s="258"/>
      <c r="B602" s="258"/>
      <c r="H602" s="253"/>
      <c r="I602" s="253"/>
      <c r="J602" s="253"/>
      <c r="K602" s="253"/>
      <c r="L602" s="253"/>
      <c r="M602" s="253"/>
      <c r="N602" s="253"/>
      <c r="O602" s="253"/>
      <c r="P602" s="253"/>
      <c r="Q602" s="253"/>
      <c r="R602" s="253"/>
      <c r="S602" s="253"/>
      <c r="T602" s="253"/>
    </row>
    <row r="603" spans="1:20" ht="12">
      <c r="A603" s="258"/>
      <c r="B603" s="258"/>
      <c r="H603" s="253"/>
      <c r="I603" s="253"/>
      <c r="J603" s="253"/>
      <c r="K603" s="253"/>
      <c r="L603" s="253"/>
      <c r="M603" s="253"/>
      <c r="N603" s="253"/>
      <c r="O603" s="253"/>
      <c r="P603" s="253"/>
      <c r="Q603" s="253"/>
      <c r="R603" s="253"/>
      <c r="S603" s="253"/>
      <c r="T603" s="253"/>
    </row>
    <row r="604" spans="1:20" ht="12">
      <c r="A604" s="258"/>
      <c r="B604" s="258"/>
      <c r="H604" s="253"/>
      <c r="I604" s="253"/>
      <c r="J604" s="253"/>
      <c r="K604" s="253"/>
      <c r="L604" s="253"/>
      <c r="M604" s="253"/>
      <c r="N604" s="253"/>
      <c r="O604" s="253"/>
      <c r="P604" s="253"/>
      <c r="Q604" s="253"/>
      <c r="R604" s="253"/>
      <c r="S604" s="253"/>
      <c r="T604" s="253"/>
    </row>
    <row r="605" spans="1:20" ht="12">
      <c r="A605" s="258"/>
      <c r="B605" s="258"/>
      <c r="H605" s="253"/>
      <c r="I605" s="253"/>
      <c r="J605" s="253"/>
      <c r="K605" s="253"/>
      <c r="L605" s="253"/>
      <c r="M605" s="253"/>
      <c r="N605" s="253"/>
      <c r="O605" s="253"/>
      <c r="P605" s="253"/>
      <c r="Q605" s="253"/>
      <c r="R605" s="253"/>
      <c r="S605" s="253"/>
      <c r="T605" s="253"/>
    </row>
    <row r="606" spans="1:20" ht="12">
      <c r="A606" s="258"/>
      <c r="B606" s="258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/>
      <c r="S606" s="253"/>
      <c r="T606" s="253"/>
    </row>
    <row r="607" spans="1:20" ht="12">
      <c r="A607" s="258"/>
      <c r="B607" s="258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/>
      <c r="S607" s="253"/>
      <c r="T607" s="253"/>
    </row>
    <row r="608" spans="1:20" ht="12">
      <c r="A608" s="258"/>
      <c r="B608" s="258"/>
      <c r="H608" s="253"/>
      <c r="I608" s="253"/>
      <c r="J608" s="253"/>
      <c r="K608" s="253"/>
      <c r="L608" s="253"/>
      <c r="M608" s="253"/>
      <c r="N608" s="253"/>
      <c r="O608" s="253"/>
      <c r="P608" s="253"/>
      <c r="Q608" s="253"/>
      <c r="R608" s="253"/>
      <c r="S608" s="253"/>
      <c r="T608" s="253"/>
    </row>
    <row r="609" spans="1:20" ht="12">
      <c r="A609" s="258"/>
      <c r="B609" s="258"/>
      <c r="H609" s="253"/>
      <c r="I609" s="253"/>
      <c r="J609" s="253"/>
      <c r="K609" s="253"/>
      <c r="L609" s="253"/>
      <c r="M609" s="253"/>
      <c r="N609" s="253"/>
      <c r="O609" s="253"/>
      <c r="P609" s="253"/>
      <c r="Q609" s="253"/>
      <c r="R609" s="253"/>
      <c r="S609" s="253"/>
      <c r="T609" s="253"/>
    </row>
    <row r="610" spans="1:20" ht="12">
      <c r="A610" s="258"/>
      <c r="B610" s="258"/>
      <c r="H610" s="253"/>
      <c r="I610" s="253"/>
      <c r="J610" s="253"/>
      <c r="K610" s="253"/>
      <c r="L610" s="253"/>
      <c r="M610" s="253"/>
      <c r="N610" s="253"/>
      <c r="O610" s="253"/>
      <c r="P610" s="253"/>
      <c r="Q610" s="253"/>
      <c r="R610" s="253"/>
      <c r="S610" s="253"/>
      <c r="T610" s="253"/>
    </row>
    <row r="611" spans="1:20" ht="12">
      <c r="A611" s="258"/>
      <c r="B611" s="258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/>
      <c r="S611" s="253"/>
      <c r="T611" s="253"/>
    </row>
    <row r="612" spans="1:20" ht="12">
      <c r="A612" s="258"/>
      <c r="B612" s="258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/>
      <c r="S612" s="253"/>
      <c r="T612" s="253"/>
    </row>
    <row r="613" spans="1:20" ht="12">
      <c r="A613" s="258"/>
      <c r="B613" s="258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/>
      <c r="S613" s="253"/>
      <c r="T613" s="253"/>
    </row>
    <row r="614" spans="1:20" ht="12">
      <c r="A614" s="258"/>
      <c r="B614" s="258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</row>
    <row r="615" spans="1:20" ht="12">
      <c r="A615" s="258"/>
      <c r="B615" s="258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  <c r="R615" s="253"/>
      <c r="S615" s="253"/>
      <c r="T615" s="253"/>
    </row>
    <row r="616" spans="1:20" ht="12">
      <c r="A616" s="258"/>
      <c r="B616" s="258"/>
      <c r="H616" s="253"/>
      <c r="I616" s="253"/>
      <c r="J616" s="253"/>
      <c r="K616" s="253"/>
      <c r="L616" s="253"/>
      <c r="M616" s="253"/>
      <c r="N616" s="253"/>
      <c r="O616" s="253"/>
      <c r="P616" s="253"/>
      <c r="Q616" s="253"/>
      <c r="R616" s="253"/>
      <c r="S616" s="253"/>
      <c r="T616" s="253"/>
    </row>
    <row r="617" spans="1:20" ht="12">
      <c r="A617" s="258"/>
      <c r="B617" s="258"/>
      <c r="H617" s="253"/>
      <c r="I617" s="253"/>
      <c r="J617" s="253"/>
      <c r="K617" s="253"/>
      <c r="L617" s="253"/>
      <c r="M617" s="253"/>
      <c r="N617" s="253"/>
      <c r="O617" s="253"/>
      <c r="P617" s="253"/>
      <c r="Q617" s="253"/>
      <c r="R617" s="253"/>
      <c r="S617" s="253"/>
      <c r="T617" s="253"/>
    </row>
    <row r="618" spans="1:20" ht="12">
      <c r="A618" s="258"/>
      <c r="B618" s="258"/>
      <c r="H618" s="253"/>
      <c r="I618" s="253"/>
      <c r="J618" s="253"/>
      <c r="K618" s="253"/>
      <c r="L618" s="253"/>
      <c r="M618" s="253"/>
      <c r="N618" s="253"/>
      <c r="O618" s="253"/>
      <c r="P618" s="253"/>
      <c r="Q618" s="253"/>
      <c r="R618" s="253"/>
      <c r="S618" s="253"/>
      <c r="T618" s="253"/>
    </row>
    <row r="619" spans="1:20" ht="12">
      <c r="A619" s="258"/>
      <c r="B619" s="258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  <c r="R619" s="253"/>
      <c r="S619" s="253"/>
      <c r="T619" s="253"/>
    </row>
    <row r="620" spans="1:20" ht="12">
      <c r="A620" s="258"/>
      <c r="B620" s="258"/>
      <c r="H620" s="253"/>
      <c r="I620" s="253"/>
      <c r="J620" s="253"/>
      <c r="K620" s="253"/>
      <c r="L620" s="253"/>
      <c r="M620" s="253"/>
      <c r="N620" s="253"/>
      <c r="O620" s="253"/>
      <c r="P620" s="253"/>
      <c r="Q620" s="253"/>
      <c r="R620" s="253"/>
      <c r="S620" s="253"/>
      <c r="T620" s="253"/>
    </row>
    <row r="621" spans="1:20" ht="12">
      <c r="A621" s="258"/>
      <c r="B621" s="258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</row>
    <row r="622" spans="1:20" ht="12">
      <c r="A622" s="258"/>
      <c r="B622" s="258"/>
      <c r="H622" s="253"/>
      <c r="I622" s="253"/>
      <c r="J622" s="253"/>
      <c r="K622" s="253"/>
      <c r="L622" s="253"/>
      <c r="M622" s="253"/>
      <c r="N622" s="253"/>
      <c r="O622" s="253"/>
      <c r="P622" s="253"/>
      <c r="Q622" s="253"/>
      <c r="R622" s="253"/>
      <c r="S622" s="253"/>
      <c r="T622" s="253"/>
    </row>
    <row r="623" spans="1:20" ht="12">
      <c r="A623" s="258"/>
      <c r="B623" s="258"/>
      <c r="H623" s="253"/>
      <c r="I623" s="253"/>
      <c r="J623" s="253"/>
      <c r="K623" s="253"/>
      <c r="L623" s="253"/>
      <c r="M623" s="253"/>
      <c r="N623" s="253"/>
      <c r="O623" s="253"/>
      <c r="P623" s="253"/>
      <c r="Q623" s="253"/>
      <c r="R623" s="253"/>
      <c r="S623" s="253"/>
      <c r="T623" s="253"/>
    </row>
    <row r="624" spans="1:20" ht="12">
      <c r="A624" s="258"/>
      <c r="B624" s="258"/>
      <c r="H624" s="253"/>
      <c r="I624" s="253"/>
      <c r="J624" s="253"/>
      <c r="K624" s="253"/>
      <c r="L624" s="253"/>
      <c r="M624" s="253"/>
      <c r="N624" s="253"/>
      <c r="O624" s="253"/>
      <c r="P624" s="253"/>
      <c r="Q624" s="253"/>
      <c r="R624" s="253"/>
      <c r="S624" s="253"/>
      <c r="T624" s="253"/>
    </row>
    <row r="625" spans="1:20" ht="12">
      <c r="A625" s="258"/>
      <c r="B625" s="258"/>
      <c r="H625" s="253"/>
      <c r="I625" s="253"/>
      <c r="J625" s="253"/>
      <c r="K625" s="253"/>
      <c r="L625" s="253"/>
      <c r="M625" s="253"/>
      <c r="N625" s="253"/>
      <c r="O625" s="253"/>
      <c r="P625" s="253"/>
      <c r="Q625" s="253"/>
      <c r="R625" s="253"/>
      <c r="S625" s="253"/>
      <c r="T625" s="253"/>
    </row>
    <row r="626" spans="1:20" ht="12">
      <c r="A626" s="258"/>
      <c r="B626" s="258"/>
      <c r="H626" s="253"/>
      <c r="I626" s="253"/>
      <c r="J626" s="253"/>
      <c r="K626" s="253"/>
      <c r="L626" s="253"/>
      <c r="M626" s="253"/>
      <c r="N626" s="253"/>
      <c r="O626" s="253"/>
      <c r="P626" s="253"/>
      <c r="Q626" s="253"/>
      <c r="R626" s="253"/>
      <c r="S626" s="253"/>
      <c r="T626" s="253"/>
    </row>
    <row r="627" spans="1:20" ht="12">
      <c r="A627" s="258"/>
      <c r="B627" s="258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/>
    </row>
    <row r="628" spans="1:20" ht="12">
      <c r="A628" s="258"/>
      <c r="B628" s="258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/>
    </row>
    <row r="629" spans="1:20" ht="12">
      <c r="A629" s="258"/>
      <c r="B629" s="258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/>
    </row>
    <row r="630" spans="1:20" ht="12">
      <c r="A630" s="258"/>
      <c r="B630" s="258"/>
      <c r="H630" s="253"/>
      <c r="I630" s="253"/>
      <c r="J630" s="253"/>
      <c r="K630" s="253"/>
      <c r="L630" s="253"/>
      <c r="M630" s="253"/>
      <c r="N630" s="253"/>
      <c r="O630" s="253"/>
      <c r="P630" s="253"/>
      <c r="Q630" s="253"/>
      <c r="R630" s="253"/>
      <c r="S630" s="253"/>
      <c r="T630" s="253"/>
    </row>
    <row r="631" spans="1:20" ht="12">
      <c r="A631" s="258"/>
      <c r="B631" s="258"/>
      <c r="H631" s="253"/>
      <c r="I631" s="253"/>
      <c r="J631" s="253"/>
      <c r="K631" s="253"/>
      <c r="L631" s="253"/>
      <c r="M631" s="253"/>
      <c r="N631" s="253"/>
      <c r="O631" s="253"/>
      <c r="P631" s="253"/>
      <c r="Q631" s="253"/>
      <c r="R631" s="253"/>
      <c r="S631" s="253"/>
      <c r="T631" s="253"/>
    </row>
    <row r="632" spans="1:20" ht="12">
      <c r="A632" s="258"/>
      <c r="B632" s="258"/>
      <c r="H632" s="253"/>
      <c r="I632" s="253"/>
      <c r="J632" s="253"/>
      <c r="K632" s="253"/>
      <c r="L632" s="253"/>
      <c r="M632" s="253"/>
      <c r="N632" s="253"/>
      <c r="O632" s="253"/>
      <c r="P632" s="253"/>
      <c r="Q632" s="253"/>
      <c r="R632" s="253"/>
      <c r="S632" s="253"/>
      <c r="T632" s="253"/>
    </row>
    <row r="633" spans="1:20" ht="12">
      <c r="A633" s="258"/>
      <c r="B633" s="258"/>
      <c r="H633" s="253"/>
      <c r="I633" s="253"/>
      <c r="J633" s="253"/>
      <c r="K633" s="253"/>
      <c r="L633" s="253"/>
      <c r="M633" s="253"/>
      <c r="N633" s="253"/>
      <c r="O633" s="253"/>
      <c r="P633" s="253"/>
      <c r="Q633" s="253"/>
      <c r="R633" s="253"/>
      <c r="S633" s="253"/>
      <c r="T633" s="253"/>
    </row>
    <row r="634" spans="1:20" ht="12">
      <c r="A634" s="258"/>
      <c r="B634" s="258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</row>
    <row r="635" spans="1:20" ht="12">
      <c r="A635" s="258"/>
      <c r="B635" s="258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</row>
    <row r="636" spans="1:20" ht="12">
      <c r="A636" s="258"/>
      <c r="B636" s="258"/>
      <c r="H636" s="253"/>
      <c r="I636" s="253"/>
      <c r="J636" s="253"/>
      <c r="K636" s="253"/>
      <c r="L636" s="253"/>
      <c r="M636" s="253"/>
      <c r="N636" s="253"/>
      <c r="O636" s="253"/>
      <c r="P636" s="253"/>
      <c r="Q636" s="253"/>
      <c r="R636" s="253"/>
      <c r="S636" s="253"/>
      <c r="T636" s="253"/>
    </row>
    <row r="637" spans="1:20" ht="12">
      <c r="A637" s="258"/>
      <c r="B637" s="258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/>
      <c r="S637" s="253"/>
      <c r="T637" s="253"/>
    </row>
    <row r="638" spans="1:20" ht="12">
      <c r="A638" s="258"/>
      <c r="B638" s="258"/>
      <c r="H638" s="253"/>
      <c r="I638" s="253"/>
      <c r="J638" s="253"/>
      <c r="K638" s="253"/>
      <c r="L638" s="253"/>
      <c r="M638" s="253"/>
      <c r="N638" s="253"/>
      <c r="O638" s="253"/>
      <c r="P638" s="253"/>
      <c r="Q638" s="253"/>
      <c r="R638" s="253"/>
      <c r="S638" s="253"/>
      <c r="T638" s="253"/>
    </row>
    <row r="639" spans="1:20" ht="12">
      <c r="A639" s="258"/>
      <c r="B639" s="258"/>
      <c r="H639" s="253"/>
      <c r="I639" s="253"/>
      <c r="J639" s="253"/>
      <c r="K639" s="253"/>
      <c r="L639" s="253"/>
      <c r="M639" s="253"/>
      <c r="N639" s="253"/>
      <c r="O639" s="253"/>
      <c r="P639" s="253"/>
      <c r="Q639" s="253"/>
      <c r="R639" s="253"/>
      <c r="S639" s="253"/>
      <c r="T639" s="253"/>
    </row>
    <row r="640" spans="1:20" ht="12">
      <c r="A640" s="258"/>
      <c r="B640" s="258"/>
      <c r="H640" s="253"/>
      <c r="I640" s="253"/>
      <c r="J640" s="253"/>
      <c r="K640" s="253"/>
      <c r="L640" s="253"/>
      <c r="M640" s="253"/>
      <c r="N640" s="253"/>
      <c r="O640" s="253"/>
      <c r="P640" s="253"/>
      <c r="Q640" s="253"/>
      <c r="R640" s="253"/>
      <c r="S640" s="253"/>
      <c r="T640" s="253"/>
    </row>
    <row r="641" spans="1:20" ht="12">
      <c r="A641" s="258"/>
      <c r="B641" s="258"/>
      <c r="H641" s="253"/>
      <c r="I641" s="253"/>
      <c r="J641" s="253"/>
      <c r="K641" s="253"/>
      <c r="L641" s="253"/>
      <c r="M641" s="253"/>
      <c r="N641" s="253"/>
      <c r="O641" s="253"/>
      <c r="P641" s="253"/>
      <c r="Q641" s="253"/>
      <c r="R641" s="253"/>
      <c r="S641" s="253"/>
      <c r="T641" s="253"/>
    </row>
    <row r="642" spans="1:20" ht="12">
      <c r="A642" s="258"/>
      <c r="B642" s="258"/>
      <c r="H642" s="253"/>
      <c r="I642" s="253"/>
      <c r="J642" s="253"/>
      <c r="K642" s="253"/>
      <c r="L642" s="253"/>
      <c r="M642" s="253"/>
      <c r="N642" s="253"/>
      <c r="O642" s="253"/>
      <c r="P642" s="253"/>
      <c r="Q642" s="253"/>
      <c r="R642" s="253"/>
      <c r="S642" s="253"/>
      <c r="T642" s="253"/>
    </row>
    <row r="643" spans="1:20" ht="12">
      <c r="A643" s="258"/>
      <c r="B643" s="258"/>
      <c r="H643" s="253"/>
      <c r="I643" s="253"/>
      <c r="J643" s="253"/>
      <c r="K643" s="253"/>
      <c r="L643" s="253"/>
      <c r="M643" s="253"/>
      <c r="N643" s="253"/>
      <c r="O643" s="253"/>
      <c r="P643" s="253"/>
      <c r="Q643" s="253"/>
      <c r="R643" s="253"/>
      <c r="S643" s="253"/>
      <c r="T643" s="253"/>
    </row>
    <row r="644" spans="1:20" ht="12">
      <c r="A644" s="258"/>
      <c r="B644" s="258"/>
      <c r="H644" s="253"/>
      <c r="I644" s="253"/>
      <c r="J644" s="253"/>
      <c r="K644" s="253"/>
      <c r="L644" s="253"/>
      <c r="M644" s="253"/>
      <c r="N644" s="253"/>
      <c r="O644" s="253"/>
      <c r="P644" s="253"/>
      <c r="Q644" s="253"/>
      <c r="R644" s="253"/>
      <c r="S644" s="253"/>
      <c r="T644" s="253"/>
    </row>
    <row r="645" spans="1:20" ht="12">
      <c r="A645" s="258"/>
      <c r="B645" s="258"/>
      <c r="H645" s="253"/>
      <c r="I645" s="253"/>
      <c r="J645" s="253"/>
      <c r="K645" s="253"/>
      <c r="L645" s="253"/>
      <c r="M645" s="253"/>
      <c r="N645" s="253"/>
      <c r="O645" s="253"/>
      <c r="P645" s="253"/>
      <c r="Q645" s="253"/>
      <c r="R645" s="253"/>
      <c r="S645" s="253"/>
      <c r="T645" s="253"/>
    </row>
    <row r="646" spans="1:20" ht="12">
      <c r="A646" s="258"/>
      <c r="B646" s="258"/>
      <c r="H646" s="253"/>
      <c r="I646" s="253"/>
      <c r="J646" s="253"/>
      <c r="K646" s="253"/>
      <c r="L646" s="253"/>
      <c r="M646" s="253"/>
      <c r="N646" s="253"/>
      <c r="O646" s="253"/>
      <c r="P646" s="253"/>
      <c r="Q646" s="253"/>
      <c r="R646" s="253"/>
      <c r="S646" s="253"/>
      <c r="T646" s="253"/>
    </row>
    <row r="647" spans="1:20" ht="12">
      <c r="A647" s="258"/>
      <c r="B647" s="258"/>
      <c r="H647" s="253"/>
      <c r="I647" s="253"/>
      <c r="J647" s="253"/>
      <c r="K647" s="253"/>
      <c r="L647" s="253"/>
      <c r="M647" s="253"/>
      <c r="N647" s="253"/>
      <c r="O647" s="253"/>
      <c r="P647" s="253"/>
      <c r="Q647" s="253"/>
      <c r="R647" s="253"/>
      <c r="S647" s="253"/>
      <c r="T647" s="253"/>
    </row>
    <row r="648" spans="1:20" ht="12">
      <c r="A648" s="258"/>
      <c r="B648" s="258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/>
      <c r="S648" s="253"/>
      <c r="T648" s="253"/>
    </row>
    <row r="649" spans="1:20" ht="12">
      <c r="A649" s="258"/>
      <c r="B649" s="258"/>
      <c r="H649" s="253"/>
      <c r="I649" s="253"/>
      <c r="J649" s="253"/>
      <c r="K649" s="253"/>
      <c r="L649" s="253"/>
      <c r="M649" s="253"/>
      <c r="N649" s="253"/>
      <c r="O649" s="253"/>
      <c r="P649" s="253"/>
      <c r="Q649" s="253"/>
      <c r="R649" s="253"/>
      <c r="S649" s="253"/>
      <c r="T649" s="253"/>
    </row>
    <row r="650" spans="1:20" ht="12">
      <c r="A650" s="258"/>
      <c r="B650" s="258"/>
      <c r="H650" s="253"/>
      <c r="I650" s="253"/>
      <c r="J650" s="253"/>
      <c r="K650" s="253"/>
      <c r="L650" s="253"/>
      <c r="M650" s="253"/>
      <c r="N650" s="253"/>
      <c r="O650" s="253"/>
      <c r="P650" s="253"/>
      <c r="Q650" s="253"/>
      <c r="R650" s="253"/>
      <c r="S650" s="253"/>
      <c r="T650" s="253"/>
    </row>
    <row r="651" spans="1:20" ht="12">
      <c r="A651" s="258"/>
      <c r="B651" s="258"/>
      <c r="H651" s="253"/>
      <c r="I651" s="253"/>
      <c r="J651" s="253"/>
      <c r="K651" s="253"/>
      <c r="L651" s="253"/>
      <c r="M651" s="253"/>
      <c r="N651" s="253"/>
      <c r="O651" s="253"/>
      <c r="P651" s="253"/>
      <c r="Q651" s="253"/>
      <c r="R651" s="253"/>
      <c r="S651" s="253"/>
      <c r="T651" s="253"/>
    </row>
    <row r="652" spans="1:20" ht="12">
      <c r="A652" s="258"/>
      <c r="B652" s="258"/>
      <c r="H652" s="253"/>
      <c r="I652" s="253"/>
      <c r="J652" s="253"/>
      <c r="K652" s="253"/>
      <c r="L652" s="253"/>
      <c r="M652" s="253"/>
      <c r="N652" s="253"/>
      <c r="O652" s="253"/>
      <c r="P652" s="253"/>
      <c r="Q652" s="253"/>
      <c r="R652" s="253"/>
      <c r="S652" s="253"/>
      <c r="T652" s="253"/>
    </row>
    <row r="653" spans="1:20" ht="12">
      <c r="A653" s="258"/>
      <c r="B653" s="258"/>
      <c r="H653" s="253"/>
      <c r="I653" s="253"/>
      <c r="J653" s="253"/>
      <c r="K653" s="253"/>
      <c r="L653" s="253"/>
      <c r="M653" s="253"/>
      <c r="N653" s="253"/>
      <c r="O653" s="253"/>
      <c r="P653" s="253"/>
      <c r="Q653" s="253"/>
      <c r="R653" s="253"/>
      <c r="S653" s="253"/>
      <c r="T653" s="253"/>
    </row>
    <row r="654" spans="1:20" ht="12">
      <c r="A654" s="258"/>
      <c r="B654" s="258"/>
      <c r="H654" s="253"/>
      <c r="I654" s="253"/>
      <c r="J654" s="253"/>
      <c r="K654" s="253"/>
      <c r="L654" s="253"/>
      <c r="M654" s="253"/>
      <c r="N654" s="253"/>
      <c r="O654" s="253"/>
      <c r="P654" s="253"/>
      <c r="Q654" s="253"/>
      <c r="R654" s="253"/>
      <c r="S654" s="253"/>
      <c r="T654" s="253"/>
    </row>
    <row r="655" spans="1:20" ht="12">
      <c r="A655" s="258"/>
      <c r="B655" s="258"/>
      <c r="H655" s="253"/>
      <c r="I655" s="253"/>
      <c r="J655" s="253"/>
      <c r="K655" s="253"/>
      <c r="L655" s="253"/>
      <c r="M655" s="253"/>
      <c r="N655" s="253"/>
      <c r="O655" s="253"/>
      <c r="P655" s="253"/>
      <c r="Q655" s="253"/>
      <c r="R655" s="253"/>
      <c r="S655" s="253"/>
      <c r="T655" s="253"/>
    </row>
    <row r="656" spans="1:20" ht="12">
      <c r="A656" s="258"/>
      <c r="B656" s="258"/>
      <c r="H656" s="253"/>
      <c r="I656" s="253"/>
      <c r="J656" s="253"/>
      <c r="K656" s="253"/>
      <c r="L656" s="253"/>
      <c r="M656" s="253"/>
      <c r="N656" s="253"/>
      <c r="O656" s="253"/>
      <c r="P656" s="253"/>
      <c r="Q656" s="253"/>
      <c r="R656" s="253"/>
      <c r="S656" s="253"/>
      <c r="T656" s="253"/>
    </row>
    <row r="657" spans="1:20" ht="12">
      <c r="A657" s="258"/>
      <c r="B657" s="258"/>
      <c r="H657" s="253"/>
      <c r="I657" s="253"/>
      <c r="J657" s="253"/>
      <c r="K657" s="253"/>
      <c r="L657" s="253"/>
      <c r="M657" s="253"/>
      <c r="N657" s="253"/>
      <c r="O657" s="253"/>
      <c r="P657" s="253"/>
      <c r="Q657" s="253"/>
      <c r="R657" s="253"/>
      <c r="S657" s="253"/>
      <c r="T657" s="253"/>
    </row>
    <row r="658" spans="1:20" ht="12">
      <c r="A658" s="258"/>
      <c r="B658" s="258"/>
      <c r="H658" s="253"/>
      <c r="I658" s="253"/>
      <c r="J658" s="253"/>
      <c r="K658" s="253"/>
      <c r="L658" s="253"/>
      <c r="M658" s="253"/>
      <c r="N658" s="253"/>
      <c r="O658" s="253"/>
      <c r="P658" s="253"/>
      <c r="Q658" s="253"/>
      <c r="R658" s="253"/>
      <c r="S658" s="253"/>
      <c r="T658" s="253"/>
    </row>
    <row r="659" spans="1:20" ht="12">
      <c r="A659" s="258"/>
      <c r="B659" s="258"/>
      <c r="H659" s="253"/>
      <c r="I659" s="253"/>
      <c r="J659" s="253"/>
      <c r="K659" s="253"/>
      <c r="L659" s="253"/>
      <c r="M659" s="253"/>
      <c r="N659" s="253"/>
      <c r="O659" s="253"/>
      <c r="P659" s="253"/>
      <c r="Q659" s="253"/>
      <c r="R659" s="253"/>
      <c r="S659" s="253"/>
      <c r="T659" s="253"/>
    </row>
    <row r="660" spans="1:20" ht="12">
      <c r="A660" s="258"/>
      <c r="B660" s="258"/>
      <c r="H660" s="253"/>
      <c r="I660" s="253"/>
      <c r="J660" s="253"/>
      <c r="K660" s="253"/>
      <c r="L660" s="253"/>
      <c r="M660" s="253"/>
      <c r="N660" s="253"/>
      <c r="O660" s="253"/>
      <c r="P660" s="253"/>
      <c r="Q660" s="253"/>
      <c r="R660" s="253"/>
      <c r="S660" s="253"/>
      <c r="T660" s="253"/>
    </row>
    <row r="661" spans="1:20" ht="12">
      <c r="A661" s="258"/>
      <c r="B661" s="258"/>
      <c r="H661" s="253"/>
      <c r="I661" s="253"/>
      <c r="J661" s="253"/>
      <c r="K661" s="253"/>
      <c r="L661" s="253"/>
      <c r="M661" s="253"/>
      <c r="N661" s="253"/>
      <c r="O661" s="253"/>
      <c r="P661" s="253"/>
      <c r="Q661" s="253"/>
      <c r="R661" s="253"/>
      <c r="S661" s="253"/>
      <c r="T661" s="253"/>
    </row>
    <row r="662" spans="1:20" ht="12">
      <c r="A662" s="258"/>
      <c r="B662" s="258"/>
      <c r="H662" s="253"/>
      <c r="I662" s="253"/>
      <c r="J662" s="253"/>
      <c r="K662" s="253"/>
      <c r="L662" s="253"/>
      <c r="M662" s="253"/>
      <c r="N662" s="253"/>
      <c r="O662" s="253"/>
      <c r="P662" s="253"/>
      <c r="Q662" s="253"/>
      <c r="R662" s="253"/>
      <c r="S662" s="253"/>
      <c r="T662" s="253"/>
    </row>
    <row r="663" spans="1:20" ht="12">
      <c r="A663" s="258"/>
      <c r="B663" s="258"/>
      <c r="H663" s="253"/>
      <c r="I663" s="253"/>
      <c r="J663" s="253"/>
      <c r="K663" s="253"/>
      <c r="L663" s="253"/>
      <c r="M663" s="253"/>
      <c r="N663" s="253"/>
      <c r="O663" s="253"/>
      <c r="P663" s="253"/>
      <c r="Q663" s="253"/>
      <c r="R663" s="253"/>
      <c r="S663" s="253"/>
      <c r="T663" s="253"/>
    </row>
    <row r="664" spans="1:20" ht="12">
      <c r="A664" s="258"/>
      <c r="B664" s="258"/>
      <c r="H664" s="253"/>
      <c r="I664" s="253"/>
      <c r="J664" s="253"/>
      <c r="K664" s="253"/>
      <c r="L664" s="253"/>
      <c r="M664" s="253"/>
      <c r="N664" s="253"/>
      <c r="O664" s="253"/>
      <c r="P664" s="253"/>
      <c r="Q664" s="253"/>
      <c r="R664" s="253"/>
      <c r="S664" s="253"/>
      <c r="T664" s="253"/>
    </row>
    <row r="665" spans="1:20" ht="12">
      <c r="A665" s="258"/>
      <c r="B665" s="258"/>
      <c r="H665" s="253"/>
      <c r="I665" s="253"/>
      <c r="J665" s="253"/>
      <c r="K665" s="253"/>
      <c r="L665" s="253"/>
      <c r="M665" s="253"/>
      <c r="N665" s="253"/>
      <c r="O665" s="253"/>
      <c r="P665" s="253"/>
      <c r="Q665" s="253"/>
      <c r="R665" s="253"/>
      <c r="S665" s="253"/>
      <c r="T665" s="253"/>
    </row>
    <row r="666" spans="1:20" ht="12">
      <c r="A666" s="258"/>
      <c r="B666" s="258"/>
      <c r="H666" s="253"/>
      <c r="I666" s="253"/>
      <c r="J666" s="253"/>
      <c r="K666" s="253"/>
      <c r="L666" s="253"/>
      <c r="M666" s="253"/>
      <c r="N666" s="253"/>
      <c r="O666" s="253"/>
      <c r="P666" s="253"/>
      <c r="Q666" s="253"/>
      <c r="R666" s="253"/>
      <c r="S666" s="253"/>
      <c r="T666" s="253"/>
    </row>
    <row r="667" spans="1:20" ht="12">
      <c r="A667" s="258"/>
      <c r="B667" s="258"/>
      <c r="H667" s="253"/>
      <c r="I667" s="253"/>
      <c r="J667" s="253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</row>
    <row r="668" spans="1:20" ht="12">
      <c r="A668" s="258"/>
      <c r="B668" s="258"/>
      <c r="H668" s="253"/>
      <c r="I668" s="253"/>
      <c r="J668" s="253"/>
      <c r="K668" s="253"/>
      <c r="L668" s="253"/>
      <c r="M668" s="253"/>
      <c r="N668" s="253"/>
      <c r="O668" s="253"/>
      <c r="P668" s="253"/>
      <c r="Q668" s="253"/>
      <c r="R668" s="253"/>
      <c r="S668" s="253"/>
      <c r="T668" s="253"/>
    </row>
    <row r="669" spans="1:20" ht="12">
      <c r="A669" s="258"/>
      <c r="B669" s="258"/>
      <c r="H669" s="253"/>
      <c r="I669" s="253"/>
      <c r="J669" s="253"/>
      <c r="K669" s="253"/>
      <c r="L669" s="253"/>
      <c r="M669" s="253"/>
      <c r="N669" s="253"/>
      <c r="O669" s="253"/>
      <c r="P669" s="253"/>
      <c r="Q669" s="253"/>
      <c r="R669" s="253"/>
      <c r="S669" s="253"/>
      <c r="T669" s="253"/>
    </row>
    <row r="670" spans="1:20" ht="12">
      <c r="A670" s="258"/>
      <c r="B670" s="258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</row>
    <row r="671" spans="1:20" ht="12">
      <c r="A671" s="258"/>
      <c r="B671" s="258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/>
      <c r="S671" s="253"/>
      <c r="T671" s="253"/>
    </row>
    <row r="672" spans="1:20" ht="12">
      <c r="A672" s="258"/>
      <c r="B672" s="258"/>
      <c r="H672" s="253"/>
      <c r="I672" s="253"/>
      <c r="J672" s="253"/>
      <c r="K672" s="253"/>
      <c r="L672" s="253"/>
      <c r="M672" s="253"/>
      <c r="N672" s="253"/>
      <c r="O672" s="253"/>
      <c r="P672" s="253"/>
      <c r="Q672" s="253"/>
      <c r="R672" s="253"/>
      <c r="S672" s="253"/>
      <c r="T672" s="253"/>
    </row>
    <row r="673" spans="1:20" ht="12">
      <c r="A673" s="258"/>
      <c r="B673" s="258"/>
      <c r="H673" s="253"/>
      <c r="I673" s="253"/>
      <c r="J673" s="253"/>
      <c r="K673" s="253"/>
      <c r="L673" s="253"/>
      <c r="M673" s="253"/>
      <c r="N673" s="253"/>
      <c r="O673" s="253"/>
      <c r="P673" s="253"/>
      <c r="Q673" s="253"/>
      <c r="R673" s="253"/>
      <c r="S673" s="253"/>
      <c r="T673" s="253"/>
    </row>
    <row r="674" spans="1:20" ht="12">
      <c r="A674" s="258"/>
      <c r="B674" s="258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/>
      <c r="S674" s="253"/>
      <c r="T674" s="253"/>
    </row>
    <row r="675" spans="1:20" ht="12">
      <c r="A675" s="258"/>
      <c r="B675" s="258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/>
      <c r="S675" s="253"/>
      <c r="T675" s="253"/>
    </row>
    <row r="676" spans="1:20" ht="12">
      <c r="A676" s="258"/>
      <c r="B676" s="258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/>
      <c r="S676" s="253"/>
      <c r="T676" s="253"/>
    </row>
    <row r="677" spans="1:20" ht="12">
      <c r="A677" s="258"/>
      <c r="B677" s="258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/>
      <c r="S677" s="253"/>
      <c r="T677" s="253"/>
    </row>
    <row r="678" spans="1:20" ht="12">
      <c r="A678" s="258"/>
      <c r="B678" s="258"/>
      <c r="H678" s="253"/>
      <c r="I678" s="253"/>
      <c r="J678" s="253"/>
      <c r="K678" s="253"/>
      <c r="L678" s="253"/>
      <c r="M678" s="253"/>
      <c r="N678" s="253"/>
      <c r="O678" s="253"/>
      <c r="P678" s="253"/>
      <c r="Q678" s="253"/>
      <c r="R678" s="253"/>
      <c r="S678" s="253"/>
      <c r="T678" s="253"/>
    </row>
    <row r="679" spans="1:20" ht="12">
      <c r="A679" s="258"/>
      <c r="B679" s="258"/>
      <c r="H679" s="252"/>
      <c r="I679" s="252"/>
      <c r="J679" s="252"/>
      <c r="K679" s="252"/>
      <c r="L679" s="252"/>
      <c r="M679" s="252"/>
      <c r="N679" s="252"/>
      <c r="O679" s="252"/>
      <c r="P679" s="252"/>
      <c r="Q679" s="252"/>
      <c r="R679" s="252"/>
      <c r="S679" s="252"/>
      <c r="T679" s="252"/>
    </row>
    <row r="680" spans="1:20" ht="12">
      <c r="A680" s="258"/>
      <c r="B680" s="258"/>
      <c r="H680" s="252"/>
      <c r="I680" s="252"/>
      <c r="J680" s="252"/>
      <c r="K680" s="252"/>
      <c r="L680" s="252"/>
      <c r="M680" s="252"/>
      <c r="N680" s="252"/>
      <c r="O680" s="252"/>
      <c r="P680" s="252"/>
      <c r="Q680" s="252"/>
      <c r="R680" s="252"/>
      <c r="S680" s="252"/>
      <c r="T680" s="252"/>
    </row>
    <row r="681" spans="1:20" ht="12">
      <c r="A681" s="258"/>
      <c r="B681" s="258"/>
      <c r="H681" s="252"/>
      <c r="I681" s="252"/>
      <c r="J681" s="252"/>
      <c r="K681" s="252"/>
      <c r="L681" s="252"/>
      <c r="M681" s="252"/>
      <c r="N681" s="252"/>
      <c r="O681" s="252"/>
      <c r="P681" s="252"/>
      <c r="Q681" s="252"/>
      <c r="R681" s="252"/>
      <c r="S681" s="252"/>
      <c r="T681" s="252"/>
    </row>
    <row r="682" spans="8:20" ht="12">
      <c r="H682" s="217"/>
      <c r="I682" s="217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</row>
    <row r="683" spans="8:20" ht="12">
      <c r="H683" s="217"/>
      <c r="I683" s="217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</row>
    <row r="684" spans="8:20" ht="12"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</row>
    <row r="685" spans="8:20" ht="12">
      <c r="H685" s="217"/>
      <c r="I685" s="217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</row>
    <row r="686" spans="8:20" ht="12">
      <c r="H686" s="217"/>
      <c r="I686" s="217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</row>
    <row r="687" spans="8:20" ht="12">
      <c r="H687" s="217"/>
      <c r="I687" s="217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</row>
    <row r="688" spans="8:20" ht="12"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</row>
    <row r="689" spans="8:20" ht="12">
      <c r="H689" s="217"/>
      <c r="I689" s="217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</row>
    <row r="690" spans="8:20" ht="12"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</row>
    <row r="691" spans="8:20" ht="12"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</row>
    <row r="692" spans="8:20" ht="12"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</row>
    <row r="693" spans="8:20" ht="12">
      <c r="H693" s="217"/>
      <c r="I693" s="217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</row>
    <row r="694" spans="8:20" ht="12">
      <c r="H694" s="217"/>
      <c r="I694" s="217"/>
      <c r="J694" s="217"/>
      <c r="K694" s="217"/>
      <c r="L694" s="217"/>
      <c r="M694" s="217"/>
      <c r="N694" s="217"/>
      <c r="O694" s="217"/>
      <c r="P694" s="217"/>
      <c r="Q694" s="217"/>
      <c r="R694" s="217"/>
      <c r="S694" s="217"/>
      <c r="T694" s="217"/>
    </row>
    <row r="695" spans="8:20" ht="12">
      <c r="H695" s="217"/>
      <c r="I695" s="217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</row>
    <row r="696" spans="8:20" ht="12">
      <c r="H696" s="217"/>
      <c r="I696" s="217"/>
      <c r="J696" s="217"/>
      <c r="K696" s="217"/>
      <c r="L696" s="217"/>
      <c r="M696" s="217"/>
      <c r="N696" s="217"/>
      <c r="O696" s="217"/>
      <c r="P696" s="217"/>
      <c r="Q696" s="217"/>
      <c r="R696" s="217"/>
      <c r="S696" s="217"/>
      <c r="T696" s="217"/>
    </row>
    <row r="697" spans="8:20" ht="12">
      <c r="H697" s="217"/>
      <c r="I697" s="217"/>
      <c r="J697" s="217"/>
      <c r="K697" s="217"/>
      <c r="L697" s="217"/>
      <c r="M697" s="217"/>
      <c r="N697" s="217"/>
      <c r="O697" s="217"/>
      <c r="P697" s="217"/>
      <c r="Q697" s="217"/>
      <c r="R697" s="217"/>
      <c r="S697" s="217"/>
      <c r="T697" s="217"/>
    </row>
    <row r="698" spans="8:20" ht="12">
      <c r="H698" s="217"/>
      <c r="I698" s="217"/>
      <c r="J698" s="217"/>
      <c r="K698" s="217"/>
      <c r="L698" s="217"/>
      <c r="M698" s="217"/>
      <c r="N698" s="217"/>
      <c r="O698" s="217"/>
      <c r="P698" s="217"/>
      <c r="Q698" s="217"/>
      <c r="R698" s="217"/>
      <c r="S698" s="217"/>
      <c r="T698" s="217"/>
    </row>
    <row r="699" spans="8:20" ht="12">
      <c r="H699" s="217"/>
      <c r="I699" s="217"/>
      <c r="J699" s="217"/>
      <c r="K699" s="217"/>
      <c r="L699" s="217"/>
      <c r="M699" s="217"/>
      <c r="N699" s="217"/>
      <c r="O699" s="217"/>
      <c r="P699" s="217"/>
      <c r="Q699" s="217"/>
      <c r="R699" s="217"/>
      <c r="S699" s="217"/>
      <c r="T699" s="217"/>
    </row>
    <row r="700" spans="8:20" ht="12">
      <c r="H700" s="217"/>
      <c r="I700" s="217"/>
      <c r="J700" s="217"/>
      <c r="K700" s="217"/>
      <c r="L700" s="217"/>
      <c r="M700" s="217"/>
      <c r="N700" s="217"/>
      <c r="O700" s="217"/>
      <c r="P700" s="217"/>
      <c r="Q700" s="217"/>
      <c r="R700" s="217"/>
      <c r="S700" s="217"/>
      <c r="T700" s="217"/>
    </row>
    <row r="701" spans="8:20" ht="12">
      <c r="H701" s="217"/>
      <c r="I701" s="217"/>
      <c r="J701" s="217"/>
      <c r="K701" s="217"/>
      <c r="L701" s="217"/>
      <c r="M701" s="217"/>
      <c r="N701" s="217"/>
      <c r="O701" s="217"/>
      <c r="P701" s="217"/>
      <c r="Q701" s="217"/>
      <c r="R701" s="217"/>
      <c r="S701" s="217"/>
      <c r="T701" s="217"/>
    </row>
    <row r="702" spans="8:20" ht="12">
      <c r="H702" s="217"/>
      <c r="I702" s="217"/>
      <c r="J702" s="217"/>
      <c r="K702" s="217"/>
      <c r="L702" s="217"/>
      <c r="M702" s="217"/>
      <c r="N702" s="217"/>
      <c r="O702" s="217"/>
      <c r="P702" s="217"/>
      <c r="Q702" s="217"/>
      <c r="R702" s="217"/>
      <c r="S702" s="217"/>
      <c r="T702" s="217"/>
    </row>
    <row r="703" spans="8:20" ht="12">
      <c r="H703" s="217"/>
      <c r="I703" s="217"/>
      <c r="J703" s="217"/>
      <c r="K703" s="217"/>
      <c r="L703" s="217"/>
      <c r="M703" s="217"/>
      <c r="N703" s="217"/>
      <c r="O703" s="217"/>
      <c r="P703" s="217"/>
      <c r="Q703" s="217"/>
      <c r="R703" s="217"/>
      <c r="S703" s="217"/>
      <c r="T703" s="217"/>
    </row>
    <row r="704" spans="8:20" ht="12">
      <c r="H704" s="217"/>
      <c r="I704" s="217"/>
      <c r="J704" s="217"/>
      <c r="K704" s="217"/>
      <c r="L704" s="217"/>
      <c r="M704" s="217"/>
      <c r="N704" s="217"/>
      <c r="O704" s="217"/>
      <c r="P704" s="217"/>
      <c r="Q704" s="217"/>
      <c r="R704" s="217"/>
      <c r="S704" s="217"/>
      <c r="T704" s="217"/>
    </row>
    <row r="705" spans="8:20" ht="12">
      <c r="H705" s="217"/>
      <c r="I705" s="217"/>
      <c r="J705" s="217"/>
      <c r="K705" s="217"/>
      <c r="L705" s="217"/>
      <c r="M705" s="217"/>
      <c r="N705" s="217"/>
      <c r="O705" s="217"/>
      <c r="P705" s="217"/>
      <c r="Q705" s="217"/>
      <c r="R705" s="217"/>
      <c r="S705" s="217"/>
      <c r="T705" s="217"/>
    </row>
    <row r="706" spans="8:20" ht="12">
      <c r="H706" s="217"/>
      <c r="I706" s="217"/>
      <c r="J706" s="217"/>
      <c r="K706" s="217"/>
      <c r="L706" s="217"/>
      <c r="M706" s="217"/>
      <c r="N706" s="217"/>
      <c r="O706" s="217"/>
      <c r="P706" s="217"/>
      <c r="Q706" s="217"/>
      <c r="R706" s="217"/>
      <c r="S706" s="217"/>
      <c r="T706" s="217"/>
    </row>
    <row r="707" spans="8:20" ht="12">
      <c r="H707" s="217"/>
      <c r="I707" s="217"/>
      <c r="J707" s="217"/>
      <c r="K707" s="217"/>
      <c r="L707" s="217"/>
      <c r="M707" s="217"/>
      <c r="N707" s="217"/>
      <c r="O707" s="217"/>
      <c r="P707" s="217"/>
      <c r="Q707" s="217"/>
      <c r="R707" s="217"/>
      <c r="S707" s="217"/>
      <c r="T707" s="217"/>
    </row>
    <row r="708" spans="8:20" ht="12">
      <c r="H708" s="217"/>
      <c r="I708" s="217"/>
      <c r="J708" s="217"/>
      <c r="K708" s="217"/>
      <c r="L708" s="217"/>
      <c r="M708" s="217"/>
      <c r="N708" s="217"/>
      <c r="O708" s="217"/>
      <c r="P708" s="217"/>
      <c r="Q708" s="217"/>
      <c r="R708" s="217"/>
      <c r="S708" s="217"/>
      <c r="T708" s="217"/>
    </row>
    <row r="709" spans="8:20" ht="12">
      <c r="H709" s="217"/>
      <c r="I709" s="217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</row>
    <row r="710" spans="8:20" ht="12">
      <c r="H710" s="217"/>
      <c r="I710" s="217"/>
      <c r="J710" s="217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</row>
    <row r="711" spans="8:20" ht="12">
      <c r="H711" s="217"/>
      <c r="I711" s="217"/>
      <c r="J711" s="217"/>
      <c r="K711" s="217"/>
      <c r="L711" s="217"/>
      <c r="M711" s="217"/>
      <c r="N711" s="217"/>
      <c r="O711" s="217"/>
      <c r="P711" s="217"/>
      <c r="Q711" s="217"/>
      <c r="R711" s="217"/>
      <c r="S711" s="217"/>
      <c r="T711" s="217"/>
    </row>
    <row r="712" spans="8:20" ht="12">
      <c r="H712" s="217"/>
      <c r="I712" s="217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</row>
    <row r="713" spans="8:20" ht="12">
      <c r="H713" s="217"/>
      <c r="I713" s="217"/>
      <c r="J713" s="217"/>
      <c r="K713" s="217"/>
      <c r="L713" s="217"/>
      <c r="M713" s="217"/>
      <c r="N713" s="217"/>
      <c r="O713" s="217"/>
      <c r="P713" s="217"/>
      <c r="Q713" s="217"/>
      <c r="R713" s="217"/>
      <c r="S713" s="217"/>
      <c r="T713" s="217"/>
    </row>
    <row r="714" spans="8:20" ht="12">
      <c r="H714" s="217"/>
      <c r="I714" s="217"/>
      <c r="J714" s="217"/>
      <c r="K714" s="217"/>
      <c r="L714" s="217"/>
      <c r="M714" s="217"/>
      <c r="N714" s="217"/>
      <c r="O714" s="217"/>
      <c r="P714" s="217"/>
      <c r="Q714" s="217"/>
      <c r="R714" s="217"/>
      <c r="S714" s="217"/>
      <c r="T714" s="217"/>
    </row>
    <row r="715" spans="8:20" ht="12">
      <c r="H715" s="217"/>
      <c r="I715" s="217"/>
      <c r="J715" s="217"/>
      <c r="K715" s="217"/>
      <c r="L715" s="217"/>
      <c r="M715" s="217"/>
      <c r="N715" s="217"/>
      <c r="O715" s="217"/>
      <c r="P715" s="217"/>
      <c r="Q715" s="217"/>
      <c r="R715" s="217"/>
      <c r="S715" s="217"/>
      <c r="T715" s="217"/>
    </row>
    <row r="716" spans="8:20" ht="12">
      <c r="H716" s="217"/>
      <c r="I716" s="217"/>
      <c r="J716" s="217"/>
      <c r="K716" s="217"/>
      <c r="L716" s="217"/>
      <c r="M716" s="217"/>
      <c r="N716" s="217"/>
      <c r="O716" s="217"/>
      <c r="P716" s="217"/>
      <c r="Q716" s="217"/>
      <c r="R716" s="217"/>
      <c r="S716" s="217"/>
      <c r="T716" s="217"/>
    </row>
    <row r="717" spans="8:20" ht="12">
      <c r="H717" s="217"/>
      <c r="I717" s="217"/>
      <c r="J717" s="217"/>
      <c r="K717" s="217"/>
      <c r="L717" s="217"/>
      <c r="M717" s="217"/>
      <c r="N717" s="217"/>
      <c r="O717" s="217"/>
      <c r="P717" s="217"/>
      <c r="Q717" s="217"/>
      <c r="R717" s="217"/>
      <c r="S717" s="217"/>
      <c r="T717" s="217"/>
    </row>
    <row r="718" spans="8:20" ht="12">
      <c r="H718" s="217"/>
      <c r="I718" s="217"/>
      <c r="J718" s="217"/>
      <c r="K718" s="217"/>
      <c r="L718" s="217"/>
      <c r="M718" s="217"/>
      <c r="N718" s="217"/>
      <c r="O718" s="217"/>
      <c r="P718" s="217"/>
      <c r="Q718" s="217"/>
      <c r="R718" s="217"/>
      <c r="S718" s="217"/>
      <c r="T718" s="217"/>
    </row>
    <row r="719" spans="8:20" ht="12">
      <c r="H719" s="217"/>
      <c r="I719" s="217"/>
      <c r="J719" s="217"/>
      <c r="K719" s="217"/>
      <c r="L719" s="217"/>
      <c r="M719" s="217"/>
      <c r="N719" s="217"/>
      <c r="O719" s="217"/>
      <c r="P719" s="217"/>
      <c r="Q719" s="217"/>
      <c r="R719" s="217"/>
      <c r="S719" s="217"/>
      <c r="T719" s="217"/>
    </row>
    <row r="720" spans="8:20" ht="12">
      <c r="H720" s="217"/>
      <c r="I720" s="217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</row>
    <row r="721" spans="8:20" ht="12">
      <c r="H721" s="217"/>
      <c r="I721" s="217"/>
      <c r="J721" s="217"/>
      <c r="K721" s="217"/>
      <c r="L721" s="217"/>
      <c r="M721" s="217"/>
      <c r="N721" s="217"/>
      <c r="O721" s="217"/>
      <c r="P721" s="217"/>
      <c r="Q721" s="217"/>
      <c r="R721" s="217"/>
      <c r="S721" s="217"/>
      <c r="T721" s="217"/>
    </row>
  </sheetData>
  <sheetProtection/>
  <mergeCells count="12">
    <mergeCell ref="B6:B8"/>
    <mergeCell ref="L7:L8"/>
    <mergeCell ref="S1:T1"/>
    <mergeCell ref="A2:T2"/>
    <mergeCell ref="A3:T3"/>
    <mergeCell ref="A5:T5"/>
    <mergeCell ref="Q7:R7"/>
    <mergeCell ref="S7:T7"/>
    <mergeCell ref="N7:N8"/>
    <mergeCell ref="M7:M8"/>
    <mergeCell ref="O7:P7"/>
    <mergeCell ref="A6:A8"/>
  </mergeCells>
  <printOptions horizontalCentered="1" verticalCentered="1"/>
  <pageMargins left="0.15748031496062992" right="0.2362204724409449" top="0.8661417322834646" bottom="0.8661417322834646" header="0" footer="0.35433070866141736"/>
  <pageSetup fitToHeight="0" fitToWidth="1" horizontalDpi="600" verticalDpi="600" orientation="landscape" paperSize="9" scale="9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833</v>
      </c>
      <c r="C1" s="43"/>
      <c r="D1" s="44"/>
    </row>
    <row r="2" spans="2:4" ht="12.75">
      <c r="B2" s="8" t="s">
        <v>351</v>
      </c>
      <c r="C2" s="8"/>
      <c r="D2" s="8"/>
    </row>
    <row r="3" ht="13.5" thickBot="1">
      <c r="B3" t="s">
        <v>352</v>
      </c>
    </row>
    <row r="4" spans="1:7" ht="33" thickBot="1" thickTop="1">
      <c r="A4" s="47" t="s">
        <v>5</v>
      </c>
      <c r="B4" s="51"/>
      <c r="C4" s="52" t="s">
        <v>20</v>
      </c>
      <c r="D4" s="52" t="s">
        <v>138</v>
      </c>
      <c r="E4" s="52" t="s">
        <v>836</v>
      </c>
      <c r="F4" s="52" t="s">
        <v>835</v>
      </c>
      <c r="G4" s="53" t="s">
        <v>834</v>
      </c>
    </row>
    <row r="5" spans="1:7" ht="32.25" thickTop="1">
      <c r="A5" s="320" t="s">
        <v>353</v>
      </c>
      <c r="B5" s="67" t="s">
        <v>139</v>
      </c>
      <c r="C5" s="68" t="s">
        <v>356</v>
      </c>
      <c r="D5" s="85"/>
      <c r="E5" s="85"/>
      <c r="F5" s="86"/>
      <c r="G5" s="87"/>
    </row>
    <row r="6" spans="1:7" ht="15.75">
      <c r="A6" s="321"/>
      <c r="B6" s="67" t="s">
        <v>140</v>
      </c>
      <c r="C6" s="70" t="s">
        <v>141</v>
      </c>
      <c r="D6" s="85"/>
      <c r="E6" s="85"/>
      <c r="F6" s="86"/>
      <c r="G6" s="87"/>
    </row>
    <row r="7" spans="1:7" ht="31.5">
      <c r="A7" s="321"/>
      <c r="B7" s="67" t="s">
        <v>807</v>
      </c>
      <c r="C7" s="68" t="s">
        <v>142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1" t="s">
        <v>143</v>
      </c>
      <c r="B9" s="67" t="s">
        <v>144</v>
      </c>
      <c r="C9" s="68"/>
      <c r="D9" s="68"/>
      <c r="E9" s="68"/>
      <c r="F9" s="68"/>
      <c r="G9" s="90"/>
    </row>
    <row r="10" spans="1:7" ht="15.75">
      <c r="A10" s="321"/>
      <c r="B10" s="67" t="s">
        <v>145</v>
      </c>
      <c r="C10" s="68" t="s">
        <v>356</v>
      </c>
      <c r="D10" s="85"/>
      <c r="E10" s="85"/>
      <c r="F10" s="68"/>
      <c r="G10" s="91"/>
    </row>
    <row r="11" spans="1:7" ht="15.75">
      <c r="A11" s="321"/>
      <c r="B11" s="67" t="s">
        <v>146</v>
      </c>
      <c r="C11" s="70" t="s">
        <v>141</v>
      </c>
      <c r="D11" s="85"/>
      <c r="E11" s="85"/>
      <c r="F11" s="68"/>
      <c r="G11" s="90"/>
    </row>
    <row r="12" spans="1:7" ht="31.5">
      <c r="A12" s="71"/>
      <c r="B12" s="67" t="s">
        <v>147</v>
      </c>
      <c r="C12" s="68" t="s">
        <v>142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148</v>
      </c>
      <c r="B14" s="67" t="s">
        <v>149</v>
      </c>
      <c r="C14" s="68" t="s">
        <v>356</v>
      </c>
      <c r="D14" s="85"/>
      <c r="E14" s="85"/>
      <c r="F14" s="68"/>
      <c r="G14" s="90"/>
    </row>
    <row r="15" spans="1:7" ht="15.75">
      <c r="A15" s="69"/>
      <c r="B15" s="67" t="s">
        <v>150</v>
      </c>
      <c r="C15" s="70" t="s">
        <v>141</v>
      </c>
      <c r="D15" s="85"/>
      <c r="E15" s="85"/>
      <c r="F15" s="68"/>
      <c r="G15" s="90"/>
    </row>
    <row r="16" spans="1:7" ht="15.75">
      <c r="A16" s="69"/>
      <c r="B16" s="67" t="s">
        <v>151</v>
      </c>
      <c r="C16" s="68" t="s">
        <v>142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1" t="s">
        <v>152</v>
      </c>
      <c r="B18" s="67" t="s">
        <v>153</v>
      </c>
      <c r="C18" s="68" t="s">
        <v>154</v>
      </c>
      <c r="D18" s="85"/>
      <c r="E18" s="85"/>
      <c r="F18" s="68"/>
      <c r="G18" s="90"/>
    </row>
    <row r="19" spans="1:7" ht="15.75">
      <c r="A19" s="321"/>
      <c r="B19" s="73" t="s">
        <v>8</v>
      </c>
      <c r="C19" s="70"/>
      <c r="D19" s="85"/>
      <c r="E19" s="85"/>
      <c r="F19" s="68"/>
      <c r="G19" s="90"/>
    </row>
    <row r="20" spans="1:7" ht="15.75">
      <c r="A20" s="321"/>
      <c r="B20" s="73" t="s">
        <v>34</v>
      </c>
      <c r="C20" s="70" t="s">
        <v>355</v>
      </c>
      <c r="D20" s="85"/>
      <c r="E20" s="85"/>
      <c r="F20" s="68"/>
      <c r="G20" s="90"/>
    </row>
    <row r="21" spans="1:7" ht="15.75">
      <c r="A21" s="321"/>
      <c r="B21" s="73" t="s">
        <v>318</v>
      </c>
      <c r="C21" s="70" t="s">
        <v>355</v>
      </c>
      <c r="D21" s="85"/>
      <c r="E21" s="85"/>
      <c r="F21" s="68"/>
      <c r="G21" s="90"/>
    </row>
    <row r="22" spans="1:7" ht="15.75">
      <c r="A22" s="321"/>
      <c r="B22" s="73" t="s">
        <v>319</v>
      </c>
      <c r="C22" s="70" t="s">
        <v>355</v>
      </c>
      <c r="D22" s="85"/>
      <c r="E22" s="85"/>
      <c r="F22" s="68"/>
      <c r="G22" s="90"/>
    </row>
    <row r="23" spans="1:7" ht="15.75">
      <c r="A23" s="321"/>
      <c r="B23" s="73" t="s">
        <v>320</v>
      </c>
      <c r="C23" s="70" t="s">
        <v>355</v>
      </c>
      <c r="D23" s="85"/>
      <c r="E23" s="85"/>
      <c r="F23" s="68"/>
      <c r="G23" s="90"/>
    </row>
    <row r="24" spans="1:7" ht="15.75">
      <c r="A24" s="321"/>
      <c r="B24" s="73" t="s">
        <v>35</v>
      </c>
      <c r="C24" s="70" t="s">
        <v>355</v>
      </c>
      <c r="D24" s="85"/>
      <c r="E24" s="85"/>
      <c r="F24" s="68"/>
      <c r="G24" s="90"/>
    </row>
    <row r="25" spans="1:7" ht="31.5">
      <c r="A25" s="321"/>
      <c r="B25" s="67" t="s">
        <v>155</v>
      </c>
      <c r="C25" s="68" t="s">
        <v>142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1" t="s">
        <v>156</v>
      </c>
      <c r="B27" s="67" t="s">
        <v>157</v>
      </c>
      <c r="C27" s="68" t="s">
        <v>158</v>
      </c>
      <c r="D27" s="85"/>
      <c r="E27" s="85"/>
      <c r="F27" s="68"/>
      <c r="G27" s="90"/>
    </row>
    <row r="28" spans="1:7" ht="15.75">
      <c r="A28" s="321"/>
      <c r="B28" s="73" t="s">
        <v>8</v>
      </c>
      <c r="C28" s="68"/>
      <c r="D28" s="85"/>
      <c r="E28" s="85"/>
      <c r="F28" s="68"/>
      <c r="G28" s="90"/>
    </row>
    <row r="29" spans="1:7" ht="15.75">
      <c r="A29" s="321"/>
      <c r="B29" s="73" t="s">
        <v>34</v>
      </c>
      <c r="C29" s="68" t="s">
        <v>158</v>
      </c>
      <c r="D29" s="85"/>
      <c r="E29" s="85"/>
      <c r="F29" s="68"/>
      <c r="G29" s="90"/>
    </row>
    <row r="30" spans="1:7" ht="15.75">
      <c r="A30" s="321"/>
      <c r="B30" s="73" t="s">
        <v>318</v>
      </c>
      <c r="C30" s="68" t="s">
        <v>158</v>
      </c>
      <c r="D30" s="85"/>
      <c r="E30" s="85"/>
      <c r="F30" s="68"/>
      <c r="G30" s="90"/>
    </row>
    <row r="31" spans="1:7" ht="15.75">
      <c r="A31" s="321"/>
      <c r="B31" s="73" t="s">
        <v>319</v>
      </c>
      <c r="C31" s="68" t="s">
        <v>158</v>
      </c>
      <c r="D31" s="85"/>
      <c r="E31" s="85"/>
      <c r="F31" s="68"/>
      <c r="G31" s="90"/>
    </row>
    <row r="32" spans="1:7" ht="15.75">
      <c r="A32" s="321"/>
      <c r="B32" s="73" t="s">
        <v>320</v>
      </c>
      <c r="C32" s="68" t="s">
        <v>158</v>
      </c>
      <c r="D32" s="85"/>
      <c r="E32" s="85"/>
      <c r="F32" s="68"/>
      <c r="G32" s="90"/>
    </row>
    <row r="33" spans="1:7" ht="15.75">
      <c r="A33" s="321"/>
      <c r="B33" s="73" t="s">
        <v>35</v>
      </c>
      <c r="C33" s="68" t="s">
        <v>158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1" t="s">
        <v>354</v>
      </c>
      <c r="B35" s="319" t="s">
        <v>159</v>
      </c>
      <c r="C35" s="68" t="s">
        <v>356</v>
      </c>
      <c r="D35" s="85"/>
      <c r="E35" s="85"/>
      <c r="F35" s="68"/>
      <c r="G35" s="90"/>
    </row>
    <row r="36" spans="1:7" ht="15.75">
      <c r="A36" s="321"/>
      <c r="B36" s="322"/>
      <c r="C36" s="70" t="s">
        <v>141</v>
      </c>
      <c r="D36" s="85"/>
      <c r="E36" s="85"/>
      <c r="F36" s="68"/>
      <c r="G36" s="90"/>
    </row>
    <row r="37" spans="1:7" ht="15.75">
      <c r="A37" s="321"/>
      <c r="B37" s="67" t="s">
        <v>160</v>
      </c>
      <c r="C37" s="68"/>
      <c r="D37" s="85"/>
      <c r="E37" s="85"/>
      <c r="F37" s="68"/>
      <c r="G37" s="90"/>
    </row>
    <row r="38" spans="1:7" ht="15.75">
      <c r="A38" s="321"/>
      <c r="B38" s="319" t="s">
        <v>161</v>
      </c>
      <c r="C38" s="68" t="s">
        <v>356</v>
      </c>
      <c r="D38" s="85"/>
      <c r="E38" s="85"/>
      <c r="F38" s="68"/>
      <c r="G38" s="90"/>
    </row>
    <row r="39" spans="1:7" ht="15.75">
      <c r="A39" s="321"/>
      <c r="B39" s="319"/>
      <c r="C39" s="70" t="s">
        <v>141</v>
      </c>
      <c r="D39" s="85"/>
      <c r="E39" s="85"/>
      <c r="F39" s="68"/>
      <c r="G39" s="90"/>
    </row>
    <row r="40" spans="1:7" ht="15.75">
      <c r="A40" s="321"/>
      <c r="B40" s="319" t="s">
        <v>162</v>
      </c>
      <c r="C40" s="68" t="s">
        <v>356</v>
      </c>
      <c r="D40" s="85"/>
      <c r="E40" s="85"/>
      <c r="F40" s="68"/>
      <c r="G40" s="90"/>
    </row>
    <row r="41" spans="1:7" ht="15.75">
      <c r="A41" s="321"/>
      <c r="B41" s="319"/>
      <c r="C41" s="70" t="s">
        <v>141</v>
      </c>
      <c r="D41" s="85"/>
      <c r="E41" s="85"/>
      <c r="F41" s="68"/>
      <c r="G41" s="90"/>
    </row>
    <row r="42" spans="1:7" ht="15.75">
      <c r="A42" s="321"/>
      <c r="B42" s="319" t="s">
        <v>163</v>
      </c>
      <c r="C42" s="68" t="s">
        <v>356</v>
      </c>
      <c r="D42" s="85"/>
      <c r="E42" s="85"/>
      <c r="F42" s="68"/>
      <c r="G42" s="90"/>
    </row>
    <row r="43" spans="1:7" ht="15.75">
      <c r="A43" s="321"/>
      <c r="B43" s="319"/>
      <c r="C43" s="70" t="s">
        <v>141</v>
      </c>
      <c r="D43" s="85"/>
      <c r="E43" s="85"/>
      <c r="F43" s="68"/>
      <c r="G43" s="90"/>
    </row>
    <row r="44" spans="1:7" ht="15.75">
      <c r="A44" s="321"/>
      <c r="B44" s="319" t="s">
        <v>164</v>
      </c>
      <c r="C44" s="68" t="s">
        <v>356</v>
      </c>
      <c r="D44" s="85"/>
      <c r="E44" s="85"/>
      <c r="F44" s="68"/>
      <c r="G44" s="90"/>
    </row>
    <row r="45" spans="1:7" ht="15.75">
      <c r="A45" s="321"/>
      <c r="B45" s="319"/>
      <c r="C45" s="70" t="s">
        <v>141</v>
      </c>
      <c r="D45" s="85"/>
      <c r="E45" s="85"/>
      <c r="F45" s="68"/>
      <c r="G45" s="90"/>
    </row>
    <row r="46" spans="1:7" ht="15.75">
      <c r="A46" s="321"/>
      <c r="B46" s="319" t="s">
        <v>165</v>
      </c>
      <c r="C46" s="68" t="s">
        <v>356</v>
      </c>
      <c r="D46" s="85"/>
      <c r="E46" s="85"/>
      <c r="F46" s="68"/>
      <c r="G46" s="90"/>
    </row>
    <row r="47" spans="1:7" ht="15.75">
      <c r="A47" s="321"/>
      <c r="B47" s="319"/>
      <c r="C47" s="70" t="s">
        <v>141</v>
      </c>
      <c r="D47" s="85"/>
      <c r="E47" s="85"/>
      <c r="F47" s="68"/>
      <c r="G47" s="90"/>
    </row>
    <row r="48" spans="1:7" ht="15.75">
      <c r="A48" s="321"/>
      <c r="B48" s="319" t="s">
        <v>166</v>
      </c>
      <c r="C48" s="68" t="s">
        <v>356</v>
      </c>
      <c r="D48" s="85"/>
      <c r="E48" s="85"/>
      <c r="F48" s="68"/>
      <c r="G48" s="90"/>
    </row>
    <row r="49" spans="1:7" ht="15.75">
      <c r="A49" s="321"/>
      <c r="B49" s="319"/>
      <c r="C49" s="70" t="s">
        <v>141</v>
      </c>
      <c r="D49" s="85"/>
      <c r="E49" s="85"/>
      <c r="F49" s="68"/>
      <c r="G49" s="90"/>
    </row>
    <row r="50" spans="1:7" ht="15.75">
      <c r="A50" s="321"/>
      <c r="B50" s="319" t="s">
        <v>167</v>
      </c>
      <c r="C50" s="68" t="s">
        <v>356</v>
      </c>
      <c r="D50" s="85"/>
      <c r="E50" s="85"/>
      <c r="F50" s="68"/>
      <c r="G50" s="90"/>
    </row>
    <row r="51" spans="1:7" ht="15.75">
      <c r="A51" s="321"/>
      <c r="B51" s="319"/>
      <c r="C51" s="70" t="s">
        <v>141</v>
      </c>
      <c r="D51" s="85"/>
      <c r="E51" s="85"/>
      <c r="F51" s="68"/>
      <c r="G51" s="90"/>
    </row>
    <row r="52" spans="1:7" ht="15.75">
      <c r="A52" s="321"/>
      <c r="B52" s="319" t="s">
        <v>168</v>
      </c>
      <c r="C52" s="68" t="s">
        <v>356</v>
      </c>
      <c r="D52" s="85"/>
      <c r="E52" s="85"/>
      <c r="F52" s="68"/>
      <c r="G52" s="90"/>
    </row>
    <row r="53" spans="1:7" ht="15.75">
      <c r="A53" s="321"/>
      <c r="B53" s="319"/>
      <c r="C53" s="70" t="s">
        <v>141</v>
      </c>
      <c r="D53" s="85"/>
      <c r="E53" s="85"/>
      <c r="F53" s="68"/>
      <c r="G53" s="90"/>
    </row>
    <row r="54" spans="1:7" ht="15.75">
      <c r="A54" s="321"/>
      <c r="B54" s="319" t="s">
        <v>169</v>
      </c>
      <c r="C54" s="68" t="s">
        <v>356</v>
      </c>
      <c r="D54" s="85"/>
      <c r="E54" s="85"/>
      <c r="F54" s="85"/>
      <c r="G54" s="85"/>
    </row>
    <row r="55" spans="1:7" ht="15.75">
      <c r="A55" s="321"/>
      <c r="B55" s="319"/>
      <c r="C55" s="70" t="s">
        <v>141</v>
      </c>
      <c r="D55" s="85"/>
      <c r="E55" s="85"/>
      <c r="F55" s="85"/>
      <c r="G55" s="85"/>
    </row>
    <row r="56" spans="1:7" ht="15.75">
      <c r="A56" s="321"/>
      <c r="B56" s="319" t="s">
        <v>170</v>
      </c>
      <c r="C56" s="68" t="s">
        <v>171</v>
      </c>
      <c r="D56" s="85"/>
      <c r="E56" s="85"/>
      <c r="F56" s="68"/>
      <c r="G56" s="92"/>
    </row>
    <row r="57" spans="1:7" ht="15.75">
      <c r="A57" s="321"/>
      <c r="B57" s="319"/>
      <c r="C57" s="70" t="s">
        <v>172</v>
      </c>
      <c r="D57" s="85"/>
      <c r="E57" s="85"/>
      <c r="F57" s="68"/>
      <c r="G57" s="90"/>
    </row>
    <row r="58" spans="1:7" ht="15.75">
      <c r="A58" s="321"/>
      <c r="B58" s="319" t="s">
        <v>173</v>
      </c>
      <c r="C58" s="68" t="s">
        <v>171</v>
      </c>
      <c r="D58" s="85"/>
      <c r="E58" s="85"/>
      <c r="F58" s="68"/>
      <c r="G58" s="90"/>
    </row>
    <row r="59" spans="1:7" ht="15.75">
      <c r="A59" s="321"/>
      <c r="B59" s="319"/>
      <c r="C59" s="70" t="s">
        <v>172</v>
      </c>
      <c r="D59" s="85"/>
      <c r="E59" s="85"/>
      <c r="F59" s="68"/>
      <c r="G59" s="90"/>
    </row>
    <row r="60" spans="1:7" ht="15.75">
      <c r="A60" s="321"/>
      <c r="B60" s="319" t="s">
        <v>174</v>
      </c>
      <c r="C60" s="68" t="s">
        <v>171</v>
      </c>
      <c r="D60" s="85"/>
      <c r="E60" s="85"/>
      <c r="F60" s="68"/>
      <c r="G60" s="90"/>
    </row>
    <row r="61" spans="1:7" ht="15.75">
      <c r="A61" s="321"/>
      <c r="B61" s="319"/>
      <c r="C61" s="70" t="s">
        <v>172</v>
      </c>
      <c r="D61" s="85"/>
      <c r="E61" s="85"/>
      <c r="F61" s="68"/>
      <c r="G61" s="90"/>
    </row>
    <row r="62" spans="1:7" ht="15.75">
      <c r="A62" s="321"/>
      <c r="B62" s="319" t="s">
        <v>175</v>
      </c>
      <c r="C62" s="68" t="s">
        <v>171</v>
      </c>
      <c r="D62" s="85"/>
      <c r="E62" s="85"/>
      <c r="F62" s="68"/>
      <c r="G62" s="90"/>
    </row>
    <row r="63" spans="1:7" ht="15.75">
      <c r="A63" s="321"/>
      <c r="B63" s="319"/>
      <c r="C63" s="70" t="s">
        <v>172</v>
      </c>
      <c r="D63" s="85"/>
      <c r="E63" s="85"/>
      <c r="F63" s="68"/>
      <c r="G63" s="90"/>
    </row>
    <row r="64" spans="1:7" ht="15.75">
      <c r="A64" s="321"/>
      <c r="B64" s="67" t="s">
        <v>176</v>
      </c>
      <c r="C64" s="68" t="s">
        <v>142</v>
      </c>
      <c r="D64" s="85"/>
      <c r="E64" s="85"/>
      <c r="F64" s="86"/>
      <c r="G64" s="87"/>
    </row>
    <row r="65" spans="1:7" ht="15.75">
      <c r="A65" s="321"/>
      <c r="B65" s="67" t="s">
        <v>37</v>
      </c>
      <c r="C65" s="68"/>
      <c r="D65" s="93"/>
      <c r="E65" s="93"/>
      <c r="F65" s="94"/>
      <c r="G65" s="95"/>
    </row>
    <row r="66" spans="1:7" ht="15.75">
      <c r="A66" s="321"/>
      <c r="B66" s="67" t="s">
        <v>177</v>
      </c>
      <c r="C66" s="68" t="s">
        <v>142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23" t="s">
        <v>178</v>
      </c>
      <c r="C68" s="324"/>
      <c r="D68" s="324"/>
      <c r="E68" s="324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5" t="s">
        <v>179</v>
      </c>
      <c r="B70" s="74" t="s">
        <v>837</v>
      </c>
      <c r="C70" s="75" t="s">
        <v>39</v>
      </c>
      <c r="D70" s="68"/>
      <c r="E70" s="68"/>
      <c r="F70" s="68"/>
      <c r="G70" s="90"/>
    </row>
    <row r="71" spans="1:7" ht="15.75">
      <c r="A71" s="325"/>
      <c r="B71" s="74" t="s">
        <v>8</v>
      </c>
      <c r="C71" s="75"/>
      <c r="D71" s="68"/>
      <c r="E71" s="68"/>
      <c r="F71" s="68"/>
      <c r="G71" s="90"/>
    </row>
    <row r="72" spans="1:7" ht="15.75">
      <c r="A72" s="325"/>
      <c r="B72" s="74" t="s">
        <v>838</v>
      </c>
      <c r="C72" s="75" t="s">
        <v>39</v>
      </c>
      <c r="D72" s="68"/>
      <c r="E72" s="68"/>
      <c r="F72" s="68"/>
      <c r="G72" s="90"/>
    </row>
    <row r="73" spans="1:7" ht="94.5">
      <c r="A73" s="325"/>
      <c r="B73" s="74" t="s">
        <v>839</v>
      </c>
      <c r="C73" s="75" t="s">
        <v>39</v>
      </c>
      <c r="D73" s="68"/>
      <c r="E73" s="68"/>
      <c r="F73" s="68"/>
      <c r="G73" s="90"/>
    </row>
    <row r="74" spans="1:7" ht="15.75">
      <c r="A74" s="325"/>
      <c r="B74" s="74" t="s">
        <v>840</v>
      </c>
      <c r="C74" s="75" t="s">
        <v>142</v>
      </c>
      <c r="D74" s="68"/>
      <c r="E74" s="68"/>
      <c r="F74" s="68"/>
      <c r="G74" s="90"/>
    </row>
    <row r="75" spans="1:7" ht="15.75">
      <c r="A75" s="325"/>
      <c r="B75" s="74" t="s">
        <v>8</v>
      </c>
      <c r="C75" s="75"/>
      <c r="D75" s="68"/>
      <c r="E75" s="68"/>
      <c r="F75" s="68"/>
      <c r="G75" s="90"/>
    </row>
    <row r="76" spans="1:7" ht="15.75">
      <c r="A76" s="325"/>
      <c r="B76" s="74" t="s">
        <v>838</v>
      </c>
      <c r="C76" s="75" t="s">
        <v>36</v>
      </c>
      <c r="D76" s="68"/>
      <c r="E76" s="68"/>
      <c r="F76" s="68"/>
      <c r="G76" s="90"/>
    </row>
    <row r="77" spans="1:7" ht="15.75">
      <c r="A77" s="325"/>
      <c r="B77" s="74" t="s">
        <v>841</v>
      </c>
      <c r="C77" s="75" t="s">
        <v>36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5" t="s">
        <v>842</v>
      </c>
      <c r="B79" s="74" t="s">
        <v>843</v>
      </c>
      <c r="C79" s="75" t="s">
        <v>39</v>
      </c>
      <c r="D79" s="68"/>
      <c r="E79" s="68"/>
      <c r="F79" s="68"/>
      <c r="G79" s="90"/>
    </row>
    <row r="80" spans="1:7" ht="15.75">
      <c r="A80" s="325"/>
      <c r="B80" s="74"/>
      <c r="C80" s="77" t="s">
        <v>141</v>
      </c>
      <c r="D80" s="68"/>
      <c r="E80" s="68"/>
      <c r="F80" s="68"/>
      <c r="G80" s="90"/>
    </row>
    <row r="81" spans="1:7" ht="15.75">
      <c r="A81" s="325"/>
      <c r="B81" s="74" t="s">
        <v>8</v>
      </c>
      <c r="C81" s="75"/>
      <c r="D81" s="68"/>
      <c r="E81" s="68"/>
      <c r="F81" s="68"/>
      <c r="G81" s="90"/>
    </row>
    <row r="82" spans="1:7" ht="15.75">
      <c r="A82" s="325"/>
      <c r="B82" s="74" t="s">
        <v>838</v>
      </c>
      <c r="C82" s="75" t="s">
        <v>39</v>
      </c>
      <c r="D82" s="68"/>
      <c r="E82" s="68"/>
      <c r="F82" s="68"/>
      <c r="G82" s="90"/>
    </row>
    <row r="83" spans="1:7" ht="15.75">
      <c r="A83" s="325"/>
      <c r="B83" s="74"/>
      <c r="C83" s="77" t="s">
        <v>172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5" t="s">
        <v>844</v>
      </c>
      <c r="B85" s="74" t="s">
        <v>845</v>
      </c>
      <c r="C85" s="75" t="s">
        <v>158</v>
      </c>
      <c r="D85" s="68"/>
      <c r="E85" s="68"/>
      <c r="F85" s="68"/>
      <c r="G85" s="90"/>
    </row>
    <row r="86" spans="1:7" ht="15.75">
      <c r="A86" s="325"/>
      <c r="B86" s="74" t="s">
        <v>799</v>
      </c>
      <c r="C86" s="75"/>
      <c r="D86" s="68"/>
      <c r="E86" s="68"/>
      <c r="F86" s="68"/>
      <c r="G86" s="90"/>
    </row>
    <row r="87" spans="1:7" ht="15.75">
      <c r="A87" s="325"/>
      <c r="B87" s="74" t="s">
        <v>846</v>
      </c>
      <c r="C87" s="75" t="s">
        <v>158</v>
      </c>
      <c r="D87" s="68"/>
      <c r="E87" s="68"/>
      <c r="F87" s="68"/>
      <c r="G87" s="90"/>
    </row>
    <row r="88" spans="1:7" ht="31.5">
      <c r="A88" s="325"/>
      <c r="B88" s="74" t="s">
        <v>847</v>
      </c>
      <c r="C88" s="75" t="s">
        <v>158</v>
      </c>
      <c r="D88" s="68"/>
      <c r="E88" s="68"/>
      <c r="F88" s="68"/>
      <c r="G88" s="90"/>
    </row>
    <row r="89" spans="1:7" ht="15.75">
      <c r="A89" s="325"/>
      <c r="B89" s="74" t="s">
        <v>799</v>
      </c>
      <c r="C89" s="75"/>
      <c r="D89" s="68"/>
      <c r="E89" s="68"/>
      <c r="F89" s="68"/>
      <c r="G89" s="90"/>
    </row>
    <row r="90" spans="1:7" ht="15.75">
      <c r="A90" s="325"/>
      <c r="B90" s="74" t="s">
        <v>848</v>
      </c>
      <c r="C90" s="75" t="s">
        <v>158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5" t="s">
        <v>849</v>
      </c>
      <c r="B92" s="74" t="s">
        <v>850</v>
      </c>
      <c r="C92" s="75" t="s">
        <v>158</v>
      </c>
      <c r="D92" s="96"/>
      <c r="E92" s="96"/>
      <c r="F92" s="96"/>
      <c r="G92" s="97"/>
    </row>
    <row r="93" spans="1:7" ht="15.75">
      <c r="A93" s="325"/>
      <c r="B93" s="74" t="s">
        <v>799</v>
      </c>
      <c r="C93" s="75"/>
      <c r="D93" s="96"/>
      <c r="E93" s="96"/>
      <c r="F93" s="96"/>
      <c r="G93" s="97"/>
    </row>
    <row r="94" spans="1:7" ht="15.75">
      <c r="A94" s="325"/>
      <c r="B94" s="74" t="s">
        <v>851</v>
      </c>
      <c r="C94" s="75" t="s">
        <v>158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5" t="s">
        <v>852</v>
      </c>
      <c r="B96" s="74" t="s">
        <v>853</v>
      </c>
      <c r="C96" s="75" t="s">
        <v>158</v>
      </c>
      <c r="D96" s="96"/>
      <c r="E96" s="96"/>
      <c r="F96" s="96"/>
      <c r="G96" s="97"/>
    </row>
    <row r="97" spans="1:7" ht="15.75">
      <c r="A97" s="325"/>
      <c r="B97" s="74" t="s">
        <v>8</v>
      </c>
      <c r="C97" s="75"/>
      <c r="D97" s="96"/>
      <c r="E97" s="96"/>
      <c r="F97" s="96"/>
      <c r="G97" s="97"/>
    </row>
    <row r="98" spans="1:7" ht="15.75">
      <c r="A98" s="325"/>
      <c r="B98" s="74" t="s">
        <v>854</v>
      </c>
      <c r="C98" s="75" t="s">
        <v>158</v>
      </c>
      <c r="D98" s="96"/>
      <c r="E98" s="96"/>
      <c r="F98" s="96"/>
      <c r="G98" s="97"/>
    </row>
    <row r="99" spans="1:7" ht="15.75">
      <c r="A99" s="325"/>
      <c r="B99" s="74" t="s">
        <v>799</v>
      </c>
      <c r="C99" s="75"/>
      <c r="D99" s="96"/>
      <c r="E99" s="96"/>
      <c r="F99" s="96"/>
      <c r="G99" s="97"/>
    </row>
    <row r="100" spans="1:7" ht="31.5">
      <c r="A100" s="325"/>
      <c r="B100" s="74" t="s">
        <v>855</v>
      </c>
      <c r="C100" s="75" t="s">
        <v>158</v>
      </c>
      <c r="D100" s="96"/>
      <c r="E100" s="96"/>
      <c r="F100" s="96"/>
      <c r="G100" s="97"/>
    </row>
    <row r="101" spans="1:7" ht="32.25" thickBot="1">
      <c r="A101" s="326"/>
      <c r="B101" s="74" t="s">
        <v>856</v>
      </c>
      <c r="C101" s="78" t="s">
        <v>158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3</v>
      </c>
      <c r="C103" s="80"/>
      <c r="D103" s="42"/>
      <c r="E103" s="42"/>
      <c r="F103" s="42"/>
      <c r="G103" s="42"/>
    </row>
    <row r="104" spans="1:7" ht="15.75">
      <c r="A104" s="42"/>
      <c r="B104" s="82" t="s">
        <v>4</v>
      </c>
      <c r="C104" s="83"/>
      <c r="D104" s="42"/>
      <c r="E104" s="42"/>
      <c r="F104" s="42"/>
      <c r="G104" s="42"/>
    </row>
    <row r="105" spans="1:7" ht="15.75">
      <c r="A105" s="42"/>
      <c r="B105" s="84" t="s">
        <v>808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292</v>
      </c>
      <c r="C1" s="9"/>
      <c r="D1" s="10" t="s">
        <v>828</v>
      </c>
      <c r="E1" s="35"/>
      <c r="G1" s="11"/>
      <c r="H1" s="11"/>
    </row>
    <row r="2" spans="2:8" ht="12.75">
      <c r="B2" s="11" t="s">
        <v>295</v>
      </c>
      <c r="C2" s="11"/>
      <c r="D2" s="11"/>
      <c r="E2" s="11"/>
      <c r="F2" s="11"/>
      <c r="G2" s="11"/>
      <c r="H2" s="11"/>
    </row>
    <row r="3" spans="2:8" ht="13.5" thickBot="1">
      <c r="B3" s="11" t="s">
        <v>74</v>
      </c>
      <c r="C3" s="11"/>
      <c r="D3" s="12" t="s">
        <v>296</v>
      </c>
      <c r="F3" s="11"/>
      <c r="G3" s="11"/>
      <c r="H3" s="11"/>
    </row>
    <row r="4" spans="2:12" ht="13.5" thickBot="1">
      <c r="B4" s="13" t="s">
        <v>824</v>
      </c>
      <c r="C4" s="14" t="s">
        <v>297</v>
      </c>
      <c r="D4" s="14" t="s">
        <v>298</v>
      </c>
      <c r="E4" s="15">
        <v>2003</v>
      </c>
      <c r="F4" s="16" t="s">
        <v>26</v>
      </c>
      <c r="G4" s="15">
        <v>2004</v>
      </c>
      <c r="H4" s="16" t="s">
        <v>26</v>
      </c>
      <c r="I4" s="17">
        <v>2005</v>
      </c>
      <c r="J4" s="18" t="s">
        <v>27</v>
      </c>
      <c r="K4" s="17">
        <v>2006</v>
      </c>
      <c r="L4" s="18" t="s">
        <v>28</v>
      </c>
    </row>
    <row r="5" spans="2:12" ht="39" thickBot="1">
      <c r="B5" s="19"/>
      <c r="C5" s="20"/>
      <c r="D5" s="36" t="s">
        <v>299</v>
      </c>
      <c r="E5" s="30" t="s">
        <v>299</v>
      </c>
      <c r="F5" s="30" t="s">
        <v>300</v>
      </c>
      <c r="G5" s="30" t="s">
        <v>299</v>
      </c>
      <c r="H5" s="30" t="s">
        <v>300</v>
      </c>
      <c r="I5" s="30" t="s">
        <v>299</v>
      </c>
      <c r="J5" s="30" t="s">
        <v>300</v>
      </c>
      <c r="K5" s="30" t="s">
        <v>299</v>
      </c>
      <c r="L5" s="37" t="s">
        <v>300</v>
      </c>
    </row>
    <row r="6" spans="3:10" ht="12.75">
      <c r="C6" s="21" t="s">
        <v>301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302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303</v>
      </c>
      <c r="D8" s="23" t="s">
        <v>60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304</v>
      </c>
      <c r="D9" s="23" t="s">
        <v>60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305</v>
      </c>
      <c r="D10" s="23" t="s">
        <v>306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195</v>
      </c>
      <c r="D11" s="23" t="s">
        <v>307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308</v>
      </c>
      <c r="D12" s="23" t="s">
        <v>60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309</v>
      </c>
      <c r="D13" s="23" t="s">
        <v>60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310</v>
      </c>
      <c r="D14" s="23" t="s">
        <v>60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311</v>
      </c>
      <c r="D15" s="23" t="s">
        <v>312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313</v>
      </c>
      <c r="D16" s="23" t="s">
        <v>60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314</v>
      </c>
      <c r="C17" t="s">
        <v>315</v>
      </c>
      <c r="D17" s="23" t="s">
        <v>60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316</v>
      </c>
      <c r="D18" s="23" t="s">
        <v>60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317</v>
      </c>
      <c r="D19" s="23" t="s">
        <v>60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321</v>
      </c>
      <c r="D20" s="23" t="s">
        <v>60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322</v>
      </c>
      <c r="D21" s="23" t="s">
        <v>60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323</v>
      </c>
      <c r="C22" t="s">
        <v>324</v>
      </c>
      <c r="D22" s="23" t="s">
        <v>325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326</v>
      </c>
      <c r="D23" s="23" t="s">
        <v>327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41</v>
      </c>
      <c r="D24" s="23" t="s">
        <v>327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328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857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329</v>
      </c>
      <c r="C27" t="s">
        <v>331</v>
      </c>
      <c r="D27" s="23" t="s">
        <v>60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332</v>
      </c>
      <c r="C28" t="s">
        <v>333</v>
      </c>
      <c r="D28" s="23" t="s">
        <v>60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334</v>
      </c>
      <c r="C29" t="s">
        <v>335</v>
      </c>
      <c r="D29" s="23" t="s">
        <v>60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336</v>
      </c>
      <c r="D30" s="23" t="s">
        <v>325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337</v>
      </c>
      <c r="D31" s="23" t="s">
        <v>60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338</v>
      </c>
      <c r="C32" t="s">
        <v>339</v>
      </c>
      <c r="D32" s="23" t="s">
        <v>60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341</v>
      </c>
      <c r="D33" s="23" t="s">
        <v>325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302</v>
      </c>
      <c r="D34" s="23" t="s">
        <v>60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342</v>
      </c>
      <c r="C35" t="s">
        <v>343</v>
      </c>
      <c r="D35" s="23" t="s">
        <v>60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344</v>
      </c>
      <c r="D36" s="23" t="s">
        <v>60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345</v>
      </c>
      <c r="D37" s="23" t="s">
        <v>60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346</v>
      </c>
      <c r="D38" s="23" t="s">
        <v>60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316</v>
      </c>
      <c r="D39" s="23" t="s">
        <v>60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347</v>
      </c>
      <c r="D40" s="23" t="s">
        <v>60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348</v>
      </c>
      <c r="C41" t="s">
        <v>51</v>
      </c>
      <c r="D41" s="23" t="s">
        <v>60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317</v>
      </c>
      <c r="D42" s="38" t="s">
        <v>60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349</v>
      </c>
      <c r="D43" s="23" t="s">
        <v>60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323</v>
      </c>
      <c r="C44" t="s">
        <v>324</v>
      </c>
      <c r="D44" s="23" t="s">
        <v>325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326</v>
      </c>
      <c r="D45" s="23" t="s">
        <v>327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41</v>
      </c>
      <c r="D46" s="23" t="s">
        <v>327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825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292</v>
      </c>
      <c r="C1" s="9"/>
      <c r="D1" s="10" t="s">
        <v>117</v>
      </c>
      <c r="E1" s="35" t="s">
        <v>829</v>
      </c>
      <c r="G1" s="11"/>
      <c r="H1" s="11"/>
    </row>
    <row r="2" spans="2:8" ht="12.75">
      <c r="B2" s="11" t="s">
        <v>295</v>
      </c>
      <c r="C2" s="11"/>
      <c r="D2" s="11"/>
      <c r="E2" s="11"/>
      <c r="F2" s="11"/>
      <c r="G2" s="11"/>
      <c r="H2" s="11"/>
    </row>
    <row r="3" spans="2:8" ht="13.5" thickBot="1">
      <c r="B3" s="11" t="s">
        <v>74</v>
      </c>
      <c r="C3" s="11"/>
      <c r="D3" s="12" t="s">
        <v>296</v>
      </c>
      <c r="F3" s="11"/>
      <c r="G3" s="11"/>
      <c r="H3" s="11"/>
    </row>
    <row r="4" spans="2:12" ht="13.5" thickBot="1">
      <c r="B4" s="13" t="s">
        <v>824</v>
      </c>
      <c r="C4" s="14" t="s">
        <v>297</v>
      </c>
      <c r="D4" s="14" t="s">
        <v>298</v>
      </c>
      <c r="E4" s="15">
        <v>2003</v>
      </c>
      <c r="F4" s="16" t="s">
        <v>26</v>
      </c>
      <c r="G4" s="15">
        <v>2004</v>
      </c>
      <c r="H4" s="16" t="s">
        <v>26</v>
      </c>
      <c r="I4" s="17">
        <v>2005</v>
      </c>
      <c r="J4" s="18" t="s">
        <v>27</v>
      </c>
      <c r="K4" s="17">
        <v>2006</v>
      </c>
      <c r="L4" s="18" t="s">
        <v>28</v>
      </c>
    </row>
    <row r="5" spans="2:12" ht="39" thickBot="1">
      <c r="B5" s="19"/>
      <c r="C5" s="20"/>
      <c r="D5" s="36" t="s">
        <v>299</v>
      </c>
      <c r="E5" s="30" t="s">
        <v>299</v>
      </c>
      <c r="F5" s="30" t="s">
        <v>300</v>
      </c>
      <c r="G5" s="30" t="s">
        <v>299</v>
      </c>
      <c r="H5" s="30" t="s">
        <v>300</v>
      </c>
      <c r="I5" s="30" t="s">
        <v>299</v>
      </c>
      <c r="J5" s="30" t="s">
        <v>300</v>
      </c>
      <c r="K5" s="30" t="s">
        <v>299</v>
      </c>
      <c r="L5" s="37" t="s">
        <v>300</v>
      </c>
    </row>
    <row r="6" spans="3:12" ht="12.75">
      <c r="C6" s="21" t="s">
        <v>301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302</v>
      </c>
      <c r="D7" s="23" t="s">
        <v>60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303</v>
      </c>
      <c r="D8" s="23" t="s">
        <v>60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304</v>
      </c>
      <c r="D9" s="23" t="s">
        <v>60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305</v>
      </c>
      <c r="D10" s="23" t="s">
        <v>306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195</v>
      </c>
      <c r="D11" s="23" t="s">
        <v>307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308</v>
      </c>
      <c r="D12" s="23" t="s">
        <v>60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309</v>
      </c>
      <c r="D13" s="23" t="s">
        <v>60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310</v>
      </c>
      <c r="D14" s="23" t="s">
        <v>60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311</v>
      </c>
      <c r="D15" s="23" t="s">
        <v>312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313</v>
      </c>
      <c r="D16" s="23" t="s">
        <v>60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314</v>
      </c>
      <c r="C17" t="s">
        <v>315</v>
      </c>
      <c r="D17" s="23" t="s">
        <v>60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316</v>
      </c>
      <c r="D18" s="23" t="s">
        <v>60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317</v>
      </c>
      <c r="D19" s="23" t="s">
        <v>60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321</v>
      </c>
      <c r="D20" s="23" t="s">
        <v>60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322</v>
      </c>
      <c r="D21" s="23" t="s">
        <v>60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323</v>
      </c>
      <c r="C22" t="s">
        <v>324</v>
      </c>
      <c r="D22" s="23" t="s">
        <v>325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326</v>
      </c>
      <c r="D23" s="23" t="s">
        <v>327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41</v>
      </c>
      <c r="D24" s="23" t="s">
        <v>327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328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329</v>
      </c>
      <c r="C26" t="s">
        <v>331</v>
      </c>
      <c r="D26" s="23" t="s">
        <v>60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332</v>
      </c>
      <c r="C27" t="s">
        <v>333</v>
      </c>
      <c r="D27" s="23" t="s">
        <v>60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334</v>
      </c>
      <c r="C28" t="s">
        <v>335</v>
      </c>
      <c r="D28" s="23" t="s">
        <v>60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336</v>
      </c>
      <c r="D29" s="23" t="s">
        <v>325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337</v>
      </c>
      <c r="D30" s="23" t="s">
        <v>60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338</v>
      </c>
      <c r="C31" t="s">
        <v>339</v>
      </c>
      <c r="D31" s="23" t="s">
        <v>60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340</v>
      </c>
      <c r="D32" s="23" t="s">
        <v>60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341</v>
      </c>
      <c r="D33" s="23" t="s">
        <v>325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302</v>
      </c>
      <c r="D34" s="23" t="s">
        <v>60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342</v>
      </c>
      <c r="C35" t="s">
        <v>343</v>
      </c>
      <c r="D35" s="23" t="s">
        <v>60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344</v>
      </c>
      <c r="D36" s="23" t="s">
        <v>60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345</v>
      </c>
      <c r="D37" s="23" t="s">
        <v>60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346</v>
      </c>
      <c r="D38" s="23" t="s">
        <v>60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316</v>
      </c>
      <c r="D39" s="23" t="s">
        <v>60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347</v>
      </c>
      <c r="D40" s="23" t="s">
        <v>60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348</v>
      </c>
      <c r="C41" t="s">
        <v>51</v>
      </c>
      <c r="D41" s="23" t="s">
        <v>60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317</v>
      </c>
      <c r="D42" s="38" t="s">
        <v>60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349</v>
      </c>
      <c r="D43" s="23" t="s">
        <v>60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323</v>
      </c>
      <c r="C44" t="s">
        <v>324</v>
      </c>
      <c r="D44" s="23" t="s">
        <v>325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326</v>
      </c>
      <c r="D45" s="23" t="s">
        <v>327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41</v>
      </c>
      <c r="D46" s="23" t="s">
        <v>327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825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292</v>
      </c>
      <c r="D1" s="10" t="s">
        <v>827</v>
      </c>
      <c r="E1" s="11"/>
      <c r="G1" s="11"/>
      <c r="H1" s="11"/>
    </row>
    <row r="2" spans="2:8" ht="12.75">
      <c r="B2" s="11" t="s">
        <v>295</v>
      </c>
      <c r="C2" s="11"/>
      <c r="D2" s="11"/>
      <c r="E2" s="11"/>
      <c r="F2" s="11"/>
      <c r="G2" s="11"/>
      <c r="H2" s="11"/>
    </row>
    <row r="3" spans="2:8" ht="13.5" thickBot="1">
      <c r="B3" s="11" t="s">
        <v>74</v>
      </c>
      <c r="C3" s="11"/>
      <c r="D3" s="12" t="s">
        <v>296</v>
      </c>
      <c r="F3" s="11"/>
      <c r="G3" s="11"/>
      <c r="H3" s="11"/>
    </row>
    <row r="4" spans="2:12" ht="13.5" thickBot="1">
      <c r="B4" s="13" t="s">
        <v>824</v>
      </c>
      <c r="C4" s="14" t="s">
        <v>297</v>
      </c>
      <c r="D4" s="29" t="s">
        <v>414</v>
      </c>
      <c r="E4" s="15">
        <v>2003</v>
      </c>
      <c r="F4" s="16" t="s">
        <v>26</v>
      </c>
      <c r="G4" s="15">
        <v>2004</v>
      </c>
      <c r="H4" s="16" t="s">
        <v>26</v>
      </c>
      <c r="I4" s="17">
        <v>2005</v>
      </c>
      <c r="J4" s="18" t="s">
        <v>27</v>
      </c>
      <c r="K4" s="17">
        <v>2006</v>
      </c>
      <c r="L4" s="18" t="s">
        <v>28</v>
      </c>
    </row>
    <row r="5" spans="2:12" ht="39" customHeight="1" thickBot="1">
      <c r="B5" s="19"/>
      <c r="C5" s="20"/>
      <c r="D5" s="30" t="s">
        <v>299</v>
      </c>
      <c r="E5" s="30" t="s">
        <v>299</v>
      </c>
      <c r="F5" s="30" t="s">
        <v>300</v>
      </c>
      <c r="G5" s="30" t="s">
        <v>299</v>
      </c>
      <c r="H5" s="30" t="s">
        <v>300</v>
      </c>
      <c r="I5" s="30" t="s">
        <v>299</v>
      </c>
      <c r="J5" s="30" t="s">
        <v>300</v>
      </c>
      <c r="K5" s="30" t="s">
        <v>299</v>
      </c>
      <c r="L5" s="37" t="s">
        <v>300</v>
      </c>
    </row>
    <row r="6" spans="2:11" ht="12.75">
      <c r="B6" s="25"/>
      <c r="C6" s="26" t="s">
        <v>301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350</v>
      </c>
      <c r="D7" s="23" t="s">
        <v>60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377</v>
      </c>
      <c r="C8" s="39" t="s">
        <v>378</v>
      </c>
      <c r="D8" s="23" t="s">
        <v>60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357</v>
      </c>
      <c r="D9" s="23" t="s">
        <v>60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358</v>
      </c>
      <c r="D10" s="23" t="s">
        <v>60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359</v>
      </c>
      <c r="D11" s="23" t="s">
        <v>60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302</v>
      </c>
      <c r="D12" s="23" t="s">
        <v>60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360</v>
      </c>
      <c r="D13" s="23" t="s">
        <v>60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303</v>
      </c>
      <c r="D14" s="23" t="s">
        <v>60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304</v>
      </c>
      <c r="D15" s="23" t="s">
        <v>60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411</v>
      </c>
      <c r="C16" s="39" t="s">
        <v>47</v>
      </c>
      <c r="D16" s="23" t="s">
        <v>60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412</v>
      </c>
      <c r="D17" s="23" t="s">
        <v>60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413</v>
      </c>
      <c r="C18" s="39" t="s">
        <v>361</v>
      </c>
      <c r="D18" s="23" t="s">
        <v>60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826</v>
      </c>
      <c r="C19" s="39" t="s">
        <v>362</v>
      </c>
      <c r="D19" s="23" t="s">
        <v>60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305</v>
      </c>
      <c r="D20" s="23" t="s">
        <v>306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195</v>
      </c>
      <c r="D21" s="23" t="s">
        <v>307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363</v>
      </c>
      <c r="D22" s="23" t="s">
        <v>60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364</v>
      </c>
      <c r="D23" s="23" t="s">
        <v>60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308</v>
      </c>
      <c r="D24" s="23" t="s">
        <v>60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309</v>
      </c>
      <c r="D25" s="23" t="s">
        <v>60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310</v>
      </c>
      <c r="D26" s="23" t="s">
        <v>60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365</v>
      </c>
      <c r="D27" s="23" t="s">
        <v>60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311</v>
      </c>
      <c r="D28" s="23" t="s">
        <v>312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313</v>
      </c>
      <c r="D29" s="23" t="s">
        <v>60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366</v>
      </c>
      <c r="D30" s="23" t="s">
        <v>312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314</v>
      </c>
      <c r="C31" s="39" t="s">
        <v>315</v>
      </c>
      <c r="D31" s="23" t="s">
        <v>60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367</v>
      </c>
      <c r="D32" s="23" t="s">
        <v>60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368</v>
      </c>
      <c r="C33" s="39" t="s">
        <v>65</v>
      </c>
      <c r="D33" s="23" t="s">
        <v>369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316</v>
      </c>
      <c r="D34" s="23" t="s">
        <v>60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370</v>
      </c>
      <c r="C35" s="39" t="s">
        <v>371</v>
      </c>
      <c r="D35" s="23" t="s">
        <v>60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347</v>
      </c>
      <c r="D36" s="23" t="s">
        <v>60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372</v>
      </c>
      <c r="D37" s="23" t="s">
        <v>60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373</v>
      </c>
      <c r="C38" s="39" t="s">
        <v>374</v>
      </c>
      <c r="D38" s="23" t="s">
        <v>60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317</v>
      </c>
      <c r="D39" s="23" t="s">
        <v>60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321</v>
      </c>
      <c r="D40" s="23" t="s">
        <v>60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322</v>
      </c>
      <c r="D41" s="23" t="s">
        <v>60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323</v>
      </c>
      <c r="C42" s="39" t="s">
        <v>324</v>
      </c>
      <c r="D42" s="21" t="s">
        <v>325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326</v>
      </c>
      <c r="D43" s="23" t="s">
        <v>327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41</v>
      </c>
      <c r="D44" s="23" t="s">
        <v>327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328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329</v>
      </c>
      <c r="C46" s="39" t="s">
        <v>331</v>
      </c>
      <c r="D46" s="23" t="s">
        <v>60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375</v>
      </c>
      <c r="C47" s="39" t="s">
        <v>376</v>
      </c>
      <c r="D47" s="23" t="s">
        <v>60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377</v>
      </c>
      <c r="C48" s="39" t="s">
        <v>378</v>
      </c>
      <c r="D48" s="23" t="s">
        <v>60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332</v>
      </c>
      <c r="C49" s="39" t="s">
        <v>333</v>
      </c>
      <c r="D49" s="23" t="s">
        <v>60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334</v>
      </c>
      <c r="C50" s="39" t="s">
        <v>335</v>
      </c>
      <c r="D50" s="23" t="s">
        <v>60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379</v>
      </c>
      <c r="C51" s="39" t="s">
        <v>380</v>
      </c>
      <c r="D51" s="23" t="s">
        <v>60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381</v>
      </c>
      <c r="C52" s="39" t="s">
        <v>382</v>
      </c>
      <c r="D52" s="23" t="s">
        <v>60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383</v>
      </c>
      <c r="C53" s="39" t="s">
        <v>384</v>
      </c>
      <c r="D53" s="23" t="s">
        <v>60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336</v>
      </c>
      <c r="D54" s="21" t="s">
        <v>325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350</v>
      </c>
      <c r="D55" s="23" t="s">
        <v>60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385</v>
      </c>
      <c r="D56" s="23" t="s">
        <v>60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386</v>
      </c>
      <c r="D57" s="23" t="s">
        <v>60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337</v>
      </c>
      <c r="D58" s="23" t="s">
        <v>60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387</v>
      </c>
      <c r="D59" s="23" t="s">
        <v>60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338</v>
      </c>
      <c r="C60" s="39" t="s">
        <v>339</v>
      </c>
      <c r="D60" s="23" t="s">
        <v>60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340</v>
      </c>
      <c r="D61" s="23" t="s">
        <v>60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388</v>
      </c>
      <c r="D62" s="23" t="s">
        <v>60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389</v>
      </c>
      <c r="D63" s="21" t="s">
        <v>325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341</v>
      </c>
      <c r="D64" s="21" t="s">
        <v>325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393</v>
      </c>
      <c r="D65" s="21" t="s">
        <v>325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394</v>
      </c>
      <c r="D66" s="23" t="s">
        <v>60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302</v>
      </c>
      <c r="D67" s="23" t="s">
        <v>60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303</v>
      </c>
      <c r="D68" s="23" t="s">
        <v>60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304</v>
      </c>
      <c r="D69" s="23" t="s">
        <v>60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395</v>
      </c>
      <c r="D70" s="21" t="s">
        <v>325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402</v>
      </c>
      <c r="C71" s="39" t="s">
        <v>403</v>
      </c>
      <c r="D71" s="21" t="s">
        <v>325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404</v>
      </c>
      <c r="D72" s="23" t="s">
        <v>60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342</v>
      </c>
      <c r="C73" s="39" t="s">
        <v>343</v>
      </c>
      <c r="D73" s="23" t="s">
        <v>60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345</v>
      </c>
      <c r="D74" s="23" t="s">
        <v>60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368</v>
      </c>
      <c r="C75" s="39" t="s">
        <v>65</v>
      </c>
      <c r="D75" s="23" t="s">
        <v>60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405</v>
      </c>
      <c r="C76" s="39" t="s">
        <v>406</v>
      </c>
      <c r="D76" s="21" t="s">
        <v>325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407</v>
      </c>
      <c r="D77" s="23" t="s">
        <v>408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316</v>
      </c>
      <c r="D78" s="23" t="s">
        <v>60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370</v>
      </c>
      <c r="C79" s="39" t="s">
        <v>371</v>
      </c>
      <c r="D79" s="23" t="s">
        <v>60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348</v>
      </c>
      <c r="C80" s="39" t="s">
        <v>51</v>
      </c>
      <c r="D80" s="23" t="s">
        <v>60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323</v>
      </c>
      <c r="C81" s="39" t="s">
        <v>324</v>
      </c>
      <c r="D81" s="21" t="s">
        <v>325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326</v>
      </c>
      <c r="D82" s="23" t="s">
        <v>327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41</v>
      </c>
      <c r="D83" s="23" t="s">
        <v>327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409</v>
      </c>
      <c r="C84" s="39" t="s">
        <v>410</v>
      </c>
      <c r="D84" s="21" t="s">
        <v>325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825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15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795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16</v>
      </c>
      <c r="B5" s="205" t="s">
        <v>197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18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6" t="s">
        <v>19</v>
      </c>
      <c r="B9" s="346" t="s">
        <v>20</v>
      </c>
      <c r="C9" s="116" t="s">
        <v>21</v>
      </c>
      <c r="D9" s="117" t="s">
        <v>22</v>
      </c>
      <c r="E9" s="118" t="s">
        <v>23</v>
      </c>
      <c r="F9" s="117" t="s">
        <v>24</v>
      </c>
      <c r="G9" s="119" t="s">
        <v>25</v>
      </c>
      <c r="H9" s="120" t="s">
        <v>26</v>
      </c>
      <c r="I9" s="120"/>
      <c r="J9" s="120"/>
      <c r="K9" s="120"/>
      <c r="L9" s="120" t="s">
        <v>26</v>
      </c>
      <c r="M9" s="120" t="s">
        <v>26</v>
      </c>
      <c r="N9" s="120" t="s">
        <v>27</v>
      </c>
      <c r="O9" s="120" t="s">
        <v>28</v>
      </c>
      <c r="P9" s="120"/>
      <c r="Q9" s="120"/>
      <c r="R9" s="120"/>
      <c r="S9" s="120"/>
      <c r="T9" s="120"/>
      <c r="U9" s="63"/>
    </row>
    <row r="10" spans="1:21" ht="10.5" customHeight="1">
      <c r="A10" s="349"/>
      <c r="B10" s="34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6">
        <v>2004</v>
      </c>
      <c r="M10" s="346">
        <v>2005</v>
      </c>
      <c r="N10" s="34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7"/>
      <c r="B11" s="347"/>
      <c r="C11" s="121"/>
      <c r="D11" s="122"/>
      <c r="E11" s="123"/>
      <c r="F11" s="121"/>
      <c r="G11" s="124"/>
      <c r="H11" s="121"/>
      <c r="I11" s="121"/>
      <c r="J11" s="126"/>
      <c r="K11" s="126"/>
      <c r="L11" s="347"/>
      <c r="M11" s="347"/>
      <c r="N11" s="347"/>
      <c r="O11" s="127" t="s">
        <v>29</v>
      </c>
      <c r="P11" s="128" t="s">
        <v>30</v>
      </c>
      <c r="Q11" s="127" t="s">
        <v>29</v>
      </c>
      <c r="R11" s="128" t="s">
        <v>30</v>
      </c>
      <c r="S11" s="127" t="s">
        <v>29</v>
      </c>
      <c r="T11" s="128" t="s">
        <v>30</v>
      </c>
      <c r="U11" s="63"/>
    </row>
    <row r="12" spans="1:21" s="3" customFormat="1" ht="30">
      <c r="A12" s="129" t="s">
        <v>428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31</v>
      </c>
      <c r="B13" s="133" t="s">
        <v>355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429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430</v>
      </c>
      <c r="B15" s="133" t="s">
        <v>355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429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431</v>
      </c>
      <c r="B17" s="133" t="s">
        <v>355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429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180</v>
      </c>
      <c r="B19" s="139" t="s">
        <v>181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432</v>
      </c>
      <c r="B20" s="139" t="s">
        <v>182</v>
      </c>
      <c r="C20" s="134"/>
      <c r="D20" s="344"/>
      <c r="E20" s="344"/>
      <c r="F20" s="344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433</v>
      </c>
      <c r="B21" s="139" t="s">
        <v>182</v>
      </c>
      <c r="C21" s="134"/>
      <c r="D21" s="345"/>
      <c r="E21" s="345"/>
      <c r="F21" s="345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434</v>
      </c>
      <c r="B22" s="139" t="s">
        <v>182</v>
      </c>
      <c r="C22" s="134"/>
      <c r="D22" s="348"/>
      <c r="E22" s="348"/>
      <c r="F22" s="348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435</v>
      </c>
      <c r="B23" s="139" t="s">
        <v>798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436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437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821</v>
      </c>
      <c r="B27" s="139" t="s">
        <v>438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439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440</v>
      </c>
      <c r="B29" s="133" t="s">
        <v>441</v>
      </c>
      <c r="C29" s="338"/>
      <c r="D29" s="148"/>
      <c r="E29" s="148"/>
      <c r="F29" s="148"/>
      <c r="G29" s="344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442</v>
      </c>
      <c r="C30" s="339"/>
      <c r="D30" s="148"/>
      <c r="E30" s="148"/>
      <c r="F30" s="148"/>
      <c r="G30" s="345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443</v>
      </c>
      <c r="C31" s="339"/>
      <c r="D31" s="148"/>
      <c r="E31" s="148"/>
      <c r="F31" s="148"/>
      <c r="G31" s="345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444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445</v>
      </c>
      <c r="B33" s="139" t="s">
        <v>429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446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447</v>
      </c>
      <c r="B35" s="139" t="s">
        <v>441</v>
      </c>
      <c r="C35" s="335"/>
      <c r="D35" s="330"/>
      <c r="E35" s="330"/>
      <c r="F35" s="330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448</v>
      </c>
      <c r="B36" s="139" t="s">
        <v>429</v>
      </c>
      <c r="C36" s="336"/>
      <c r="D36" s="331"/>
      <c r="E36" s="331"/>
      <c r="F36" s="331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449</v>
      </c>
      <c r="B37" s="139" t="s">
        <v>429</v>
      </c>
      <c r="C37" s="337"/>
      <c r="D37" s="332"/>
      <c r="E37" s="332"/>
      <c r="F37" s="332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450</v>
      </c>
      <c r="B38" s="139" t="s">
        <v>441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451</v>
      </c>
      <c r="B39" s="139" t="s">
        <v>429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452</v>
      </c>
      <c r="B40" s="139" t="s">
        <v>429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453</v>
      </c>
      <c r="B41" s="139" t="s">
        <v>441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454</v>
      </c>
      <c r="B42" s="139" t="s">
        <v>429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458</v>
      </c>
      <c r="B43" s="139" t="s">
        <v>429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459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460</v>
      </c>
      <c r="B45" s="139" t="s">
        <v>441</v>
      </c>
      <c r="C45" s="335"/>
      <c r="D45" s="330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461</v>
      </c>
      <c r="B46" s="139" t="s">
        <v>429</v>
      </c>
      <c r="C46" s="336"/>
      <c r="D46" s="331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462</v>
      </c>
      <c r="B47" s="139" t="s">
        <v>429</v>
      </c>
      <c r="C47" s="337"/>
      <c r="D47" s="332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465</v>
      </c>
      <c r="B48" s="139" t="s">
        <v>441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466</v>
      </c>
      <c r="B49" s="139" t="s">
        <v>429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467</v>
      </c>
      <c r="B50" s="139" t="s">
        <v>429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468</v>
      </c>
      <c r="B51" s="139" t="s">
        <v>441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469</v>
      </c>
      <c r="B52" s="139" t="s">
        <v>429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470</v>
      </c>
      <c r="B53" s="139" t="s">
        <v>429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471</v>
      </c>
      <c r="B54" s="139" t="s">
        <v>441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472</v>
      </c>
      <c r="B55" s="139" t="s">
        <v>429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473</v>
      </c>
      <c r="B56" s="139" t="s">
        <v>429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474</v>
      </c>
      <c r="B57" s="139" t="s">
        <v>441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475</v>
      </c>
      <c r="B58" s="139" t="s">
        <v>429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476</v>
      </c>
      <c r="B59" s="139" t="s">
        <v>429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477</v>
      </c>
      <c r="B60" s="139" t="s">
        <v>441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478</v>
      </c>
      <c r="B61" s="139" t="s">
        <v>429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479</v>
      </c>
      <c r="B62" s="139" t="s">
        <v>429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480</v>
      </c>
      <c r="B63" s="139" t="s">
        <v>441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481</v>
      </c>
      <c r="B64" s="139" t="s">
        <v>429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482</v>
      </c>
      <c r="B65" s="139" t="s">
        <v>429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483</v>
      </c>
      <c r="B66" s="139" t="s">
        <v>441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484</v>
      </c>
      <c r="B67" s="139" t="s">
        <v>429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485</v>
      </c>
      <c r="B68" s="139" t="s">
        <v>429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486</v>
      </c>
      <c r="B69" s="139" t="s">
        <v>441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487</v>
      </c>
      <c r="B70" s="139" t="s">
        <v>429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488</v>
      </c>
      <c r="B71" s="139" t="s">
        <v>429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489</v>
      </c>
      <c r="B72" s="139" t="s">
        <v>441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490</v>
      </c>
      <c r="B73" s="139" t="s">
        <v>429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491</v>
      </c>
      <c r="B74" s="139" t="s">
        <v>429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492</v>
      </c>
      <c r="B75" s="139" t="s">
        <v>441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493</v>
      </c>
      <c r="B76" s="139" t="s">
        <v>429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494</v>
      </c>
      <c r="B77" s="139" t="s">
        <v>429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495</v>
      </c>
      <c r="B78" s="139" t="s">
        <v>441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496</v>
      </c>
      <c r="B79" s="139" t="s">
        <v>429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497</v>
      </c>
      <c r="B80" s="139" t="s">
        <v>429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498</v>
      </c>
      <c r="B81" s="139" t="s">
        <v>441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499</v>
      </c>
      <c r="B82" s="139" t="s">
        <v>429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500</v>
      </c>
      <c r="B83" s="139" t="s">
        <v>429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501</v>
      </c>
      <c r="B84" s="139" t="s">
        <v>441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502</v>
      </c>
      <c r="B85" s="139" t="s">
        <v>429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503</v>
      </c>
      <c r="B86" s="139" t="s">
        <v>429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504</v>
      </c>
      <c r="B87" s="139" t="s">
        <v>441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505</v>
      </c>
      <c r="B88" s="139" t="s">
        <v>429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506</v>
      </c>
      <c r="B89" s="139" t="s">
        <v>429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507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508</v>
      </c>
      <c r="B91" s="139" t="s">
        <v>441</v>
      </c>
      <c r="C91" s="335"/>
      <c r="D91" s="330"/>
      <c r="E91" s="330"/>
      <c r="F91" s="330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509</v>
      </c>
      <c r="B92" s="139" t="s">
        <v>429</v>
      </c>
      <c r="C92" s="336"/>
      <c r="D92" s="331"/>
      <c r="E92" s="331"/>
      <c r="F92" s="331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510</v>
      </c>
      <c r="B93" s="139" t="s">
        <v>429</v>
      </c>
      <c r="C93" s="337"/>
      <c r="D93" s="332"/>
      <c r="E93" s="332"/>
      <c r="F93" s="332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511</v>
      </c>
      <c r="B94" s="139" t="s">
        <v>816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512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513</v>
      </c>
      <c r="B96" s="139" t="s">
        <v>514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515</v>
      </c>
      <c r="B97" s="139" t="s">
        <v>514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516</v>
      </c>
      <c r="B98" s="139" t="s">
        <v>514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517</v>
      </c>
      <c r="B99" s="139" t="s">
        <v>817</v>
      </c>
      <c r="C99" s="335"/>
      <c r="D99" s="330"/>
      <c r="E99" s="330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818</v>
      </c>
      <c r="B100" s="139" t="s">
        <v>429</v>
      </c>
      <c r="C100" s="336"/>
      <c r="D100" s="331"/>
      <c r="E100" s="331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518</v>
      </c>
      <c r="C101" s="336"/>
      <c r="D101" s="331"/>
      <c r="E101" s="331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519</v>
      </c>
      <c r="B102" s="139"/>
      <c r="C102" s="336"/>
      <c r="D102" s="331"/>
      <c r="E102" s="331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513</v>
      </c>
      <c r="B103" s="139" t="s">
        <v>817</v>
      </c>
      <c r="C103" s="336"/>
      <c r="D103" s="331"/>
      <c r="E103" s="331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818</v>
      </c>
      <c r="B104" s="139" t="s">
        <v>429</v>
      </c>
      <c r="C104" s="336"/>
      <c r="D104" s="331"/>
      <c r="E104" s="331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518</v>
      </c>
      <c r="C105" s="336"/>
      <c r="D105" s="331"/>
      <c r="E105" s="331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515</v>
      </c>
      <c r="B106" s="139" t="s">
        <v>817</v>
      </c>
      <c r="C106" s="336"/>
      <c r="D106" s="331"/>
      <c r="E106" s="331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818</v>
      </c>
      <c r="B107" s="139" t="s">
        <v>429</v>
      </c>
      <c r="C107" s="336"/>
      <c r="D107" s="331"/>
      <c r="E107" s="331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518</v>
      </c>
      <c r="C108" s="336"/>
      <c r="D108" s="331"/>
      <c r="E108" s="331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516</v>
      </c>
      <c r="B109" s="139" t="s">
        <v>817</v>
      </c>
      <c r="C109" s="336"/>
      <c r="D109" s="331"/>
      <c r="E109" s="331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818</v>
      </c>
      <c r="B110" s="139" t="s">
        <v>429</v>
      </c>
      <c r="C110" s="336"/>
      <c r="D110" s="331"/>
      <c r="E110" s="331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518</v>
      </c>
      <c r="C111" s="336"/>
      <c r="D111" s="331"/>
      <c r="E111" s="331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520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521</v>
      </c>
      <c r="B113" s="139" t="s">
        <v>33</v>
      </c>
      <c r="C113" s="335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522</v>
      </c>
      <c r="B114" s="139" t="s">
        <v>429</v>
      </c>
      <c r="C114" s="336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523</v>
      </c>
      <c r="B115" s="139" t="s">
        <v>429</v>
      </c>
      <c r="C115" s="336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8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524</v>
      </c>
      <c r="B117" s="139" t="s">
        <v>33</v>
      </c>
      <c r="C117" s="335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530</v>
      </c>
      <c r="B118" s="139" t="s">
        <v>429</v>
      </c>
      <c r="C118" s="336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531</v>
      </c>
      <c r="B119" s="139" t="s">
        <v>429</v>
      </c>
      <c r="C119" s="336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532</v>
      </c>
      <c r="B120" s="139" t="s">
        <v>33</v>
      </c>
      <c r="C120" s="335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533</v>
      </c>
      <c r="B121" s="139" t="s">
        <v>429</v>
      </c>
      <c r="C121" s="336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534</v>
      </c>
      <c r="B122" s="139" t="s">
        <v>429</v>
      </c>
      <c r="C122" s="336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535</v>
      </c>
      <c r="B123" s="139"/>
      <c r="C123" s="134"/>
      <c r="D123" s="330"/>
      <c r="E123" s="330"/>
      <c r="F123" s="330"/>
      <c r="G123" s="33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536</v>
      </c>
      <c r="B124" s="139" t="s">
        <v>441</v>
      </c>
      <c r="C124" s="134"/>
      <c r="D124" s="331"/>
      <c r="E124" s="331"/>
      <c r="F124" s="331"/>
      <c r="G124" s="33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537</v>
      </c>
      <c r="B125" s="139" t="s">
        <v>429</v>
      </c>
      <c r="C125" s="134"/>
      <c r="D125" s="331"/>
      <c r="E125" s="331"/>
      <c r="F125" s="331"/>
      <c r="G125" s="33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538</v>
      </c>
      <c r="B126" s="139" t="s">
        <v>441</v>
      </c>
      <c r="C126" s="134"/>
      <c r="D126" s="331"/>
      <c r="E126" s="331"/>
      <c r="F126" s="331"/>
      <c r="G126" s="33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539</v>
      </c>
      <c r="B127" s="139" t="s">
        <v>429</v>
      </c>
      <c r="C127" s="134"/>
      <c r="D127" s="331"/>
      <c r="E127" s="331"/>
      <c r="F127" s="331"/>
      <c r="G127" s="33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540</v>
      </c>
      <c r="B128" s="139" t="s">
        <v>441</v>
      </c>
      <c r="C128" s="134"/>
      <c r="D128" s="331"/>
      <c r="E128" s="331"/>
      <c r="F128" s="331"/>
      <c r="G128" s="33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541</v>
      </c>
      <c r="B129" s="139" t="s">
        <v>429</v>
      </c>
      <c r="C129" s="134"/>
      <c r="D129" s="332"/>
      <c r="E129" s="332"/>
      <c r="F129" s="332"/>
      <c r="G129" s="33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542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38</v>
      </c>
      <c r="B131" s="139" t="s">
        <v>70</v>
      </c>
      <c r="C131" s="134"/>
      <c r="D131" s="330"/>
      <c r="E131" s="330"/>
      <c r="F131" s="330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46</v>
      </c>
      <c r="B132" s="139" t="s">
        <v>70</v>
      </c>
      <c r="C132" s="134"/>
      <c r="D132" s="331"/>
      <c r="E132" s="331"/>
      <c r="F132" s="331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543</v>
      </c>
      <c r="B133" s="139" t="s">
        <v>544</v>
      </c>
      <c r="C133" s="134"/>
      <c r="D133" s="331"/>
      <c r="E133" s="331"/>
      <c r="F133" s="331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545</v>
      </c>
      <c r="B134" s="139" t="s">
        <v>36</v>
      </c>
      <c r="C134" s="134"/>
      <c r="D134" s="332"/>
      <c r="E134" s="332"/>
      <c r="F134" s="332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546</v>
      </c>
      <c r="B135" s="139" t="s">
        <v>547</v>
      </c>
      <c r="C135" s="134"/>
      <c r="D135" s="330"/>
      <c r="E135" s="330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548</v>
      </c>
      <c r="B136" s="139" t="s">
        <v>547</v>
      </c>
      <c r="C136" s="134"/>
      <c r="D136" s="332"/>
      <c r="E136" s="332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549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396</v>
      </c>
      <c r="B138" s="139" t="s">
        <v>550</v>
      </c>
      <c r="C138" s="134"/>
      <c r="D138" s="330"/>
      <c r="E138" s="330"/>
      <c r="F138" s="330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397</v>
      </c>
      <c r="B139" s="139" t="s">
        <v>550</v>
      </c>
      <c r="C139" s="134"/>
      <c r="D139" s="331"/>
      <c r="E139" s="331"/>
      <c r="F139" s="331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398</v>
      </c>
      <c r="B140" s="139" t="s">
        <v>550</v>
      </c>
      <c r="C140" s="134"/>
      <c r="D140" s="331"/>
      <c r="E140" s="331"/>
      <c r="F140" s="331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399</v>
      </c>
      <c r="B141" s="139" t="s">
        <v>550</v>
      </c>
      <c r="C141" s="134"/>
      <c r="D141" s="331"/>
      <c r="E141" s="331"/>
      <c r="F141" s="331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73</v>
      </c>
      <c r="B142" s="139" t="s">
        <v>550</v>
      </c>
      <c r="C142" s="134"/>
      <c r="D142" s="332"/>
      <c r="E142" s="332"/>
      <c r="F142" s="331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400</v>
      </c>
      <c r="B143" s="139" t="s">
        <v>550</v>
      </c>
      <c r="C143" s="134"/>
      <c r="D143" s="330"/>
      <c r="E143" s="330"/>
      <c r="F143" s="331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401</v>
      </c>
      <c r="B144" s="139" t="s">
        <v>550</v>
      </c>
      <c r="C144" s="134"/>
      <c r="D144" s="331"/>
      <c r="E144" s="331"/>
      <c r="F144" s="331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69</v>
      </c>
      <c r="B145" s="139" t="s">
        <v>551</v>
      </c>
      <c r="C145" s="134"/>
      <c r="D145" s="332"/>
      <c r="E145" s="332"/>
      <c r="F145" s="332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56</v>
      </c>
      <c r="B146" s="139" t="s">
        <v>552</v>
      </c>
      <c r="C146" s="134"/>
      <c r="D146" s="341"/>
      <c r="E146" s="330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50</v>
      </c>
      <c r="B147" s="139" t="s">
        <v>550</v>
      </c>
      <c r="C147" s="134"/>
      <c r="D147" s="342"/>
      <c r="E147" s="331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194</v>
      </c>
      <c r="B148" s="139" t="s">
        <v>550</v>
      </c>
      <c r="C148" s="134"/>
      <c r="D148" s="342"/>
      <c r="E148" s="331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127</v>
      </c>
      <c r="B149" s="139" t="s">
        <v>553</v>
      </c>
      <c r="C149" s="134"/>
      <c r="D149" s="342"/>
      <c r="E149" s="331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68</v>
      </c>
      <c r="B150" s="139" t="s">
        <v>550</v>
      </c>
      <c r="C150" s="134"/>
      <c r="D150" s="342"/>
      <c r="E150" s="331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43</v>
      </c>
      <c r="B151" s="139" t="s">
        <v>550</v>
      </c>
      <c r="C151" s="134"/>
      <c r="D151" s="342"/>
      <c r="E151" s="331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554</v>
      </c>
      <c r="B152" s="139" t="s">
        <v>550</v>
      </c>
      <c r="C152" s="134"/>
      <c r="D152" s="342"/>
      <c r="E152" s="331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555</v>
      </c>
      <c r="B153" s="139" t="s">
        <v>550</v>
      </c>
      <c r="C153" s="134"/>
      <c r="D153" s="342"/>
      <c r="E153" s="331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196</v>
      </c>
      <c r="B154" s="139" t="s">
        <v>550</v>
      </c>
      <c r="C154" s="134"/>
      <c r="D154" s="342"/>
      <c r="E154" s="331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556</v>
      </c>
      <c r="B155" s="139" t="s">
        <v>557</v>
      </c>
      <c r="C155" s="134"/>
      <c r="D155" s="342"/>
      <c r="E155" s="331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558</v>
      </c>
      <c r="B156" s="139" t="s">
        <v>557</v>
      </c>
      <c r="C156" s="134"/>
      <c r="D156" s="342"/>
      <c r="E156" s="331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559</v>
      </c>
      <c r="B157" s="139" t="s">
        <v>557</v>
      </c>
      <c r="C157" s="134"/>
      <c r="D157" s="342"/>
      <c r="E157" s="331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189</v>
      </c>
      <c r="B158" s="139" t="s">
        <v>557</v>
      </c>
      <c r="C158" s="134"/>
      <c r="D158" s="342"/>
      <c r="E158" s="331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190</v>
      </c>
      <c r="B159" s="139" t="s">
        <v>557</v>
      </c>
      <c r="C159" s="134"/>
      <c r="D159" s="342"/>
      <c r="E159" s="331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191</v>
      </c>
      <c r="B160" s="139" t="s">
        <v>557</v>
      </c>
      <c r="C160" s="134"/>
      <c r="D160" s="342"/>
      <c r="E160" s="331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192</v>
      </c>
      <c r="B161" s="139" t="s">
        <v>557</v>
      </c>
      <c r="C161" s="134"/>
      <c r="D161" s="342"/>
      <c r="E161" s="331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560</v>
      </c>
      <c r="B162" s="139" t="s">
        <v>557</v>
      </c>
      <c r="C162" s="134"/>
      <c r="D162" s="342"/>
      <c r="E162" s="331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561</v>
      </c>
      <c r="B163" s="139" t="s">
        <v>557</v>
      </c>
      <c r="C163" s="134"/>
      <c r="D163" s="342"/>
      <c r="E163" s="331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193</v>
      </c>
      <c r="B164" s="139" t="s">
        <v>557</v>
      </c>
      <c r="C164" s="134"/>
      <c r="D164" s="342"/>
      <c r="E164" s="331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822</v>
      </c>
      <c r="B165" s="139" t="s">
        <v>557</v>
      </c>
      <c r="C165" s="134"/>
      <c r="D165" s="342"/>
      <c r="E165" s="331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42</v>
      </c>
      <c r="B166" s="139" t="s">
        <v>562</v>
      </c>
      <c r="C166" s="134"/>
      <c r="D166" s="342"/>
      <c r="E166" s="331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66</v>
      </c>
      <c r="B167" s="139" t="s">
        <v>563</v>
      </c>
      <c r="C167" s="134"/>
      <c r="D167" s="342"/>
      <c r="E167" s="331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67</v>
      </c>
      <c r="B168" s="139" t="s">
        <v>564</v>
      </c>
      <c r="C168" s="134"/>
      <c r="D168" s="342"/>
      <c r="E168" s="331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57</v>
      </c>
      <c r="B169" s="139" t="s">
        <v>565</v>
      </c>
      <c r="C169" s="134"/>
      <c r="D169" s="342"/>
      <c r="E169" s="331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58</v>
      </c>
      <c r="B170" s="139" t="s">
        <v>550</v>
      </c>
      <c r="C170" s="134"/>
      <c r="D170" s="342"/>
      <c r="E170" s="331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47</v>
      </c>
      <c r="B171" s="139" t="s">
        <v>550</v>
      </c>
      <c r="C171" s="134"/>
      <c r="D171" s="342"/>
      <c r="E171" s="331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48</v>
      </c>
      <c r="B172" s="139" t="s">
        <v>550</v>
      </c>
      <c r="C172" s="134"/>
      <c r="D172" s="342"/>
      <c r="E172" s="331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566</v>
      </c>
      <c r="B173" s="139" t="s">
        <v>550</v>
      </c>
      <c r="C173" s="134"/>
      <c r="D173" s="342"/>
      <c r="E173" s="331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49</v>
      </c>
      <c r="B174" s="139" t="s">
        <v>550</v>
      </c>
      <c r="C174" s="134"/>
      <c r="D174" s="342"/>
      <c r="E174" s="331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832</v>
      </c>
      <c r="B175" s="139" t="s">
        <v>550</v>
      </c>
      <c r="C175" s="134"/>
      <c r="D175" s="342"/>
      <c r="E175" s="331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52</v>
      </c>
      <c r="B176" s="139" t="s">
        <v>831</v>
      </c>
      <c r="C176" s="134"/>
      <c r="D176" s="342"/>
      <c r="E176" s="331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567</v>
      </c>
      <c r="B177" s="139" t="s">
        <v>563</v>
      </c>
      <c r="C177" s="134"/>
      <c r="D177" s="342"/>
      <c r="E177" s="331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568</v>
      </c>
      <c r="B178" s="139" t="s">
        <v>563</v>
      </c>
      <c r="C178" s="134"/>
      <c r="D178" s="342"/>
      <c r="E178" s="331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59</v>
      </c>
      <c r="B179" s="139" t="s">
        <v>550</v>
      </c>
      <c r="C179" s="134"/>
      <c r="D179" s="342"/>
      <c r="E179" s="331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569</v>
      </c>
      <c r="B180" s="139" t="s">
        <v>570</v>
      </c>
      <c r="C180" s="328"/>
      <c r="D180" s="342"/>
      <c r="E180" s="331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571</v>
      </c>
      <c r="B181" s="139" t="s">
        <v>570</v>
      </c>
      <c r="C181" s="328"/>
      <c r="D181" s="342"/>
      <c r="E181" s="331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572</v>
      </c>
      <c r="B182" s="139" t="s">
        <v>570</v>
      </c>
      <c r="C182" s="328"/>
      <c r="D182" s="342"/>
      <c r="E182" s="331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579</v>
      </c>
      <c r="B183" s="139" t="s">
        <v>570</v>
      </c>
      <c r="C183" s="329"/>
      <c r="D183" s="342"/>
      <c r="E183" s="331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40</v>
      </c>
      <c r="B184" s="139" t="s">
        <v>550</v>
      </c>
      <c r="C184" s="134"/>
      <c r="D184" s="342"/>
      <c r="E184" s="331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51</v>
      </c>
      <c r="B185" s="139" t="s">
        <v>550</v>
      </c>
      <c r="C185" s="134"/>
      <c r="D185" s="342"/>
      <c r="E185" s="331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53</v>
      </c>
      <c r="B186" s="139" t="s">
        <v>54</v>
      </c>
      <c r="C186" s="134"/>
      <c r="D186" s="342"/>
      <c r="E186" s="331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55</v>
      </c>
      <c r="B187" s="139" t="s">
        <v>563</v>
      </c>
      <c r="C187" s="134"/>
      <c r="D187" s="342"/>
      <c r="E187" s="331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61</v>
      </c>
      <c r="B188" s="139" t="s">
        <v>563</v>
      </c>
      <c r="C188" s="134"/>
      <c r="D188" s="342"/>
      <c r="E188" s="331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62</v>
      </c>
      <c r="B189" s="139" t="s">
        <v>563</v>
      </c>
      <c r="C189" s="134"/>
      <c r="D189" s="342"/>
      <c r="E189" s="331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63</v>
      </c>
      <c r="B190" s="139" t="s">
        <v>563</v>
      </c>
      <c r="C190" s="134"/>
      <c r="D190" s="342"/>
      <c r="E190" s="331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64</v>
      </c>
      <c r="B191" s="139" t="s">
        <v>563</v>
      </c>
      <c r="C191" s="134"/>
      <c r="D191" s="342"/>
      <c r="E191" s="331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823</v>
      </c>
      <c r="B192" s="139" t="s">
        <v>819</v>
      </c>
      <c r="C192" s="134"/>
      <c r="D192" s="342"/>
      <c r="E192" s="331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41</v>
      </c>
      <c r="B193" s="139" t="s">
        <v>54</v>
      </c>
      <c r="C193" s="134"/>
      <c r="D193" s="342"/>
      <c r="E193" s="331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580</v>
      </c>
      <c r="B194" s="139" t="s">
        <v>563</v>
      </c>
      <c r="C194" s="134"/>
      <c r="D194" s="342"/>
      <c r="E194" s="331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188</v>
      </c>
      <c r="B195" s="139" t="s">
        <v>54</v>
      </c>
      <c r="C195" s="134"/>
      <c r="D195" s="342"/>
      <c r="E195" s="331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195</v>
      </c>
      <c r="B196" s="139" t="s">
        <v>581</v>
      </c>
      <c r="C196" s="134"/>
      <c r="D196" s="342"/>
      <c r="E196" s="331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582</v>
      </c>
      <c r="B197" s="139"/>
      <c r="C197" s="134"/>
      <c r="D197" s="342"/>
      <c r="E197" s="331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583</v>
      </c>
      <c r="B198" s="139" t="s">
        <v>581</v>
      </c>
      <c r="C198" s="134"/>
      <c r="D198" s="342"/>
      <c r="E198" s="331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584</v>
      </c>
      <c r="B199" s="139" t="s">
        <v>581</v>
      </c>
      <c r="C199" s="134"/>
      <c r="D199" s="342"/>
      <c r="E199" s="331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585</v>
      </c>
      <c r="B200" s="139" t="s">
        <v>581</v>
      </c>
      <c r="C200" s="134"/>
      <c r="D200" s="343"/>
      <c r="E200" s="332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586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587</v>
      </c>
      <c r="B203" s="139" t="s">
        <v>588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589</v>
      </c>
      <c r="B204" s="139" t="s">
        <v>429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590</v>
      </c>
      <c r="B205" s="139" t="s">
        <v>441</v>
      </c>
      <c r="C205" s="134"/>
      <c r="D205" s="330"/>
      <c r="E205" s="330"/>
      <c r="F205" s="330"/>
      <c r="G205" s="33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591</v>
      </c>
      <c r="B206" s="139" t="s">
        <v>429</v>
      </c>
      <c r="C206" s="134"/>
      <c r="D206" s="332"/>
      <c r="E206" s="332"/>
      <c r="F206" s="332"/>
      <c r="G206" s="33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592</v>
      </c>
      <c r="B207" s="139" t="s">
        <v>429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125</v>
      </c>
      <c r="B208" s="139" t="s">
        <v>441</v>
      </c>
      <c r="C208" s="134"/>
      <c r="D208" s="330"/>
      <c r="E208" s="330"/>
      <c r="F208" s="330"/>
      <c r="G208" s="330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593</v>
      </c>
      <c r="B209" s="139" t="s">
        <v>429</v>
      </c>
      <c r="C209" s="134"/>
      <c r="D209" s="332"/>
      <c r="E209" s="332"/>
      <c r="F209" s="332"/>
      <c r="G209" s="33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594</v>
      </c>
      <c r="B210" s="139" t="s">
        <v>429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126</v>
      </c>
      <c r="B211" s="139" t="s">
        <v>441</v>
      </c>
      <c r="C211" s="338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442</v>
      </c>
      <c r="C212" s="339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595</v>
      </c>
      <c r="B213" s="139" t="s">
        <v>429</v>
      </c>
      <c r="C213" s="339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8</v>
      </c>
      <c r="B214" s="139"/>
      <c r="C214" s="339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161</v>
      </c>
      <c r="B215" s="139" t="s">
        <v>441</v>
      </c>
      <c r="C215" s="339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442</v>
      </c>
      <c r="C216" s="339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162</v>
      </c>
      <c r="B217" s="139" t="s">
        <v>441</v>
      </c>
      <c r="C217" s="339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442</v>
      </c>
      <c r="C218" s="339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163</v>
      </c>
      <c r="B219" s="139" t="s">
        <v>441</v>
      </c>
      <c r="C219" s="339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442</v>
      </c>
      <c r="C220" s="339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164</v>
      </c>
      <c r="B221" s="139" t="s">
        <v>441</v>
      </c>
      <c r="C221" s="339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442</v>
      </c>
      <c r="C222" s="339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165</v>
      </c>
      <c r="B223" s="139" t="s">
        <v>441</v>
      </c>
      <c r="C223" s="339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442</v>
      </c>
      <c r="C224" s="339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166</v>
      </c>
      <c r="B225" s="139" t="s">
        <v>441</v>
      </c>
      <c r="C225" s="339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442</v>
      </c>
      <c r="C226" s="339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169</v>
      </c>
      <c r="B227" s="139" t="s">
        <v>441</v>
      </c>
      <c r="C227" s="339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442</v>
      </c>
      <c r="C228" s="339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170</v>
      </c>
      <c r="B229" s="139" t="s">
        <v>441</v>
      </c>
      <c r="C229" s="339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442</v>
      </c>
      <c r="C230" s="339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168</v>
      </c>
      <c r="B231" s="139" t="s">
        <v>441</v>
      </c>
      <c r="C231" s="339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442</v>
      </c>
      <c r="C232" s="339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173</v>
      </c>
      <c r="B233" s="139" t="s">
        <v>441</v>
      </c>
      <c r="C233" s="339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442</v>
      </c>
      <c r="C234" s="339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596</v>
      </c>
      <c r="B235" s="139" t="s">
        <v>441</v>
      </c>
      <c r="C235" s="339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442</v>
      </c>
      <c r="C236" s="339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597</v>
      </c>
      <c r="B237" s="139" t="s">
        <v>441</v>
      </c>
      <c r="C237" s="339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442</v>
      </c>
      <c r="C238" s="339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167</v>
      </c>
      <c r="B239" s="139" t="s">
        <v>441</v>
      </c>
      <c r="C239" s="339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442</v>
      </c>
      <c r="C240" s="339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598</v>
      </c>
      <c r="B241" s="139" t="s">
        <v>441</v>
      </c>
      <c r="C241" s="340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599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600</v>
      </c>
      <c r="B244" s="139" t="s">
        <v>601</v>
      </c>
      <c r="C244" s="327"/>
      <c r="D244" s="148"/>
      <c r="E244" s="330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602</v>
      </c>
      <c r="B245" s="139" t="s">
        <v>601</v>
      </c>
      <c r="C245" s="328"/>
      <c r="D245" s="148"/>
      <c r="E245" s="331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603</v>
      </c>
      <c r="B246" s="139" t="s">
        <v>601</v>
      </c>
      <c r="C246" s="329"/>
      <c r="D246" s="148"/>
      <c r="E246" s="332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604</v>
      </c>
      <c r="B247" s="139" t="s">
        <v>601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14</v>
      </c>
      <c r="B248" s="139"/>
      <c r="C248" s="335"/>
      <c r="D248" s="148"/>
      <c r="E248" s="148"/>
      <c r="F248" s="330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600</v>
      </c>
      <c r="B249" s="139" t="s">
        <v>601</v>
      </c>
      <c r="C249" s="336"/>
      <c r="D249" s="148"/>
      <c r="E249" s="148"/>
      <c r="F249" s="331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605</v>
      </c>
      <c r="B250" s="139"/>
      <c r="C250" s="336"/>
      <c r="D250" s="148"/>
      <c r="E250" s="148"/>
      <c r="F250" s="331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606</v>
      </c>
      <c r="B251" s="139" t="s">
        <v>601</v>
      </c>
      <c r="C251" s="336"/>
      <c r="D251" s="148"/>
      <c r="E251" s="148"/>
      <c r="F251" s="331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607</v>
      </c>
      <c r="B252" s="139" t="s">
        <v>601</v>
      </c>
      <c r="C252" s="336"/>
      <c r="D252" s="148"/>
      <c r="E252" s="148"/>
      <c r="F252" s="331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608</v>
      </c>
      <c r="B253" s="139" t="s">
        <v>601</v>
      </c>
      <c r="C253" s="336"/>
      <c r="D253" s="148"/>
      <c r="E253" s="148"/>
      <c r="F253" s="331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609</v>
      </c>
      <c r="B254" s="139" t="s">
        <v>601</v>
      </c>
      <c r="C254" s="336"/>
      <c r="D254" s="148"/>
      <c r="E254" s="148"/>
      <c r="F254" s="331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610</v>
      </c>
      <c r="B255" s="139" t="s">
        <v>601</v>
      </c>
      <c r="C255" s="336"/>
      <c r="D255" s="148"/>
      <c r="E255" s="148"/>
      <c r="F255" s="331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611</v>
      </c>
      <c r="B256" s="139" t="s">
        <v>601</v>
      </c>
      <c r="C256" s="336"/>
      <c r="D256" s="148"/>
      <c r="E256" s="148"/>
      <c r="F256" s="331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602</v>
      </c>
      <c r="B257" s="139" t="s">
        <v>601</v>
      </c>
      <c r="C257" s="336"/>
      <c r="D257" s="148"/>
      <c r="E257" s="148"/>
      <c r="F257" s="331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603</v>
      </c>
      <c r="B258" s="139" t="s">
        <v>601</v>
      </c>
      <c r="C258" s="336"/>
      <c r="D258" s="148"/>
      <c r="E258" s="148"/>
      <c r="F258" s="331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605</v>
      </c>
      <c r="B259" s="139"/>
      <c r="C259" s="336"/>
      <c r="D259" s="148"/>
      <c r="E259" s="148"/>
      <c r="F259" s="331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606</v>
      </c>
      <c r="B260" s="139" t="s">
        <v>601</v>
      </c>
      <c r="C260" s="336"/>
      <c r="D260" s="148"/>
      <c r="E260" s="148"/>
      <c r="F260" s="331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608</v>
      </c>
      <c r="B261" s="139" t="s">
        <v>601</v>
      </c>
      <c r="C261" s="336"/>
      <c r="D261" s="148"/>
      <c r="E261" s="148"/>
      <c r="F261" s="331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612</v>
      </c>
      <c r="B262" s="139" t="s">
        <v>601</v>
      </c>
      <c r="C262" s="336"/>
      <c r="D262" s="148"/>
      <c r="E262" s="148"/>
      <c r="F262" s="331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610</v>
      </c>
      <c r="B263" s="139" t="s">
        <v>601</v>
      </c>
      <c r="C263" s="336"/>
      <c r="D263" s="148"/>
      <c r="E263" s="148"/>
      <c r="F263" s="331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611</v>
      </c>
      <c r="B264" s="139" t="s">
        <v>601</v>
      </c>
      <c r="C264" s="336"/>
      <c r="D264" s="148"/>
      <c r="E264" s="148"/>
      <c r="F264" s="331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604</v>
      </c>
      <c r="B265" s="139" t="s">
        <v>601</v>
      </c>
      <c r="C265" s="336"/>
      <c r="D265" s="148"/>
      <c r="E265" s="148"/>
      <c r="F265" s="331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44</v>
      </c>
      <c r="B266" s="139"/>
      <c r="C266" s="336"/>
      <c r="D266" s="148"/>
      <c r="E266" s="148"/>
      <c r="F266" s="331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600</v>
      </c>
      <c r="B267" s="139" t="s">
        <v>601</v>
      </c>
      <c r="C267" s="336"/>
      <c r="D267" s="148"/>
      <c r="E267" s="148"/>
      <c r="F267" s="331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602</v>
      </c>
      <c r="B268" s="139" t="s">
        <v>601</v>
      </c>
      <c r="C268" s="336"/>
      <c r="D268" s="148"/>
      <c r="E268" s="148"/>
      <c r="F268" s="331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603</v>
      </c>
      <c r="B269" s="139" t="s">
        <v>601</v>
      </c>
      <c r="C269" s="336"/>
      <c r="D269" s="148"/>
      <c r="E269" s="148"/>
      <c r="F269" s="331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604</v>
      </c>
      <c r="B270" s="139" t="s">
        <v>601</v>
      </c>
      <c r="C270" s="336"/>
      <c r="D270" s="148"/>
      <c r="E270" s="148"/>
      <c r="F270" s="331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45</v>
      </c>
      <c r="B271" s="139"/>
      <c r="C271" s="336"/>
      <c r="D271" s="148"/>
      <c r="E271" s="148"/>
      <c r="F271" s="331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600</v>
      </c>
      <c r="B272" s="139" t="s">
        <v>601</v>
      </c>
      <c r="C272" s="336"/>
      <c r="D272" s="148"/>
      <c r="E272" s="148"/>
      <c r="F272" s="331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605</v>
      </c>
      <c r="B273" s="139"/>
      <c r="C273" s="336"/>
      <c r="D273" s="148"/>
      <c r="E273" s="148"/>
      <c r="F273" s="331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606</v>
      </c>
      <c r="B274" s="139" t="s">
        <v>601</v>
      </c>
      <c r="C274" s="336"/>
      <c r="D274" s="148"/>
      <c r="E274" s="148"/>
      <c r="F274" s="331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607</v>
      </c>
      <c r="B275" s="139" t="s">
        <v>601</v>
      </c>
      <c r="C275" s="336"/>
      <c r="D275" s="148"/>
      <c r="E275" s="148"/>
      <c r="F275" s="331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608</v>
      </c>
      <c r="B276" s="139" t="s">
        <v>601</v>
      </c>
      <c r="C276" s="336"/>
      <c r="D276" s="148"/>
      <c r="E276" s="148"/>
      <c r="F276" s="331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609</v>
      </c>
      <c r="B277" s="139" t="s">
        <v>601</v>
      </c>
      <c r="C277" s="336"/>
      <c r="D277" s="148"/>
      <c r="E277" s="148"/>
      <c r="F277" s="331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610</v>
      </c>
      <c r="B278" s="139" t="s">
        <v>601</v>
      </c>
      <c r="C278" s="336"/>
      <c r="D278" s="148"/>
      <c r="E278" s="148"/>
      <c r="F278" s="331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611</v>
      </c>
      <c r="B279" s="139" t="s">
        <v>601</v>
      </c>
      <c r="C279" s="336"/>
      <c r="D279" s="148"/>
      <c r="E279" s="148"/>
      <c r="F279" s="331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602</v>
      </c>
      <c r="B280" s="139" t="s">
        <v>601</v>
      </c>
      <c r="C280" s="336"/>
      <c r="D280" s="148"/>
      <c r="E280" s="148"/>
      <c r="F280" s="331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603</v>
      </c>
      <c r="B281" s="139" t="s">
        <v>601</v>
      </c>
      <c r="C281" s="336"/>
      <c r="D281" s="148"/>
      <c r="E281" s="148"/>
      <c r="F281" s="331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605</v>
      </c>
      <c r="B282" s="139"/>
      <c r="C282" s="336"/>
      <c r="D282" s="148"/>
      <c r="E282" s="148"/>
      <c r="F282" s="331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606</v>
      </c>
      <c r="B283" s="139" t="s">
        <v>601</v>
      </c>
      <c r="C283" s="336"/>
      <c r="D283" s="148"/>
      <c r="E283" s="148"/>
      <c r="F283" s="331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608</v>
      </c>
      <c r="B284" s="139" t="s">
        <v>601</v>
      </c>
      <c r="C284" s="336"/>
      <c r="D284" s="148"/>
      <c r="E284" s="148"/>
      <c r="F284" s="331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612</v>
      </c>
      <c r="B285" s="139" t="s">
        <v>601</v>
      </c>
      <c r="C285" s="336"/>
      <c r="D285" s="148"/>
      <c r="E285" s="148"/>
      <c r="F285" s="331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610</v>
      </c>
      <c r="B286" s="139" t="s">
        <v>601</v>
      </c>
      <c r="C286" s="336"/>
      <c r="D286" s="148"/>
      <c r="E286" s="148"/>
      <c r="F286" s="331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611</v>
      </c>
      <c r="B287" s="139" t="s">
        <v>601</v>
      </c>
      <c r="C287" s="336"/>
      <c r="D287" s="148"/>
      <c r="E287" s="148"/>
      <c r="F287" s="331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604</v>
      </c>
      <c r="B288" s="139" t="s">
        <v>601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613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614</v>
      </c>
      <c r="B291" s="139" t="s">
        <v>71</v>
      </c>
      <c r="C291" s="134"/>
      <c r="D291" s="330"/>
      <c r="E291" s="330"/>
      <c r="F291" s="330"/>
      <c r="G291" s="330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615</v>
      </c>
      <c r="B292" s="139"/>
      <c r="C292" s="134"/>
      <c r="D292" s="331"/>
      <c r="E292" s="331"/>
      <c r="F292" s="331"/>
      <c r="G292" s="33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616</v>
      </c>
      <c r="B293" s="139" t="s">
        <v>39</v>
      </c>
      <c r="C293" s="134"/>
      <c r="D293" s="331"/>
      <c r="E293" s="331"/>
      <c r="F293" s="331"/>
      <c r="G293" s="33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617</v>
      </c>
      <c r="B294" s="139" t="s">
        <v>39</v>
      </c>
      <c r="C294" s="134"/>
      <c r="D294" s="331"/>
      <c r="E294" s="331"/>
      <c r="F294" s="331"/>
      <c r="G294" s="33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618</v>
      </c>
      <c r="B295" s="139" t="s">
        <v>39</v>
      </c>
      <c r="C295" s="134"/>
      <c r="D295" s="331"/>
      <c r="E295" s="331"/>
      <c r="F295" s="331"/>
      <c r="G295" s="33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619</v>
      </c>
      <c r="B296" s="139" t="s">
        <v>39</v>
      </c>
      <c r="C296" s="134"/>
      <c r="D296" s="331"/>
      <c r="E296" s="331"/>
      <c r="F296" s="331"/>
      <c r="G296" s="33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622</v>
      </c>
      <c r="B297" s="139" t="s">
        <v>39</v>
      </c>
      <c r="C297" s="134"/>
      <c r="D297" s="331"/>
      <c r="E297" s="331"/>
      <c r="F297" s="331"/>
      <c r="G297" s="33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623</v>
      </c>
      <c r="B298" s="139" t="s">
        <v>355</v>
      </c>
      <c r="C298" s="134"/>
      <c r="D298" s="331"/>
      <c r="E298" s="331"/>
      <c r="F298" s="331"/>
      <c r="G298" s="33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615</v>
      </c>
      <c r="B299" s="139"/>
      <c r="C299" s="134"/>
      <c r="D299" s="331"/>
      <c r="E299" s="331"/>
      <c r="F299" s="331"/>
      <c r="G299" s="33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616</v>
      </c>
      <c r="B300" s="139" t="s">
        <v>355</v>
      </c>
      <c r="C300" s="134"/>
      <c r="D300" s="331"/>
      <c r="E300" s="331"/>
      <c r="F300" s="331"/>
      <c r="G300" s="33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617</v>
      </c>
      <c r="B301" s="139" t="s">
        <v>355</v>
      </c>
      <c r="C301" s="134"/>
      <c r="D301" s="331"/>
      <c r="E301" s="331"/>
      <c r="F301" s="331"/>
      <c r="G301" s="33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618</v>
      </c>
      <c r="B302" s="139" t="s">
        <v>355</v>
      </c>
      <c r="C302" s="134"/>
      <c r="D302" s="331"/>
      <c r="E302" s="331"/>
      <c r="F302" s="331"/>
      <c r="G302" s="33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619</v>
      </c>
      <c r="B303" s="139" t="s">
        <v>355</v>
      </c>
      <c r="C303" s="134"/>
      <c r="D303" s="331"/>
      <c r="E303" s="331"/>
      <c r="F303" s="331"/>
      <c r="G303" s="33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622</v>
      </c>
      <c r="B304" s="139" t="s">
        <v>355</v>
      </c>
      <c r="C304" s="134"/>
      <c r="D304" s="331"/>
      <c r="E304" s="331"/>
      <c r="F304" s="331"/>
      <c r="G304" s="33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624</v>
      </c>
      <c r="B305" s="139" t="s">
        <v>441</v>
      </c>
      <c r="C305" s="134"/>
      <c r="D305" s="331"/>
      <c r="E305" s="331"/>
      <c r="F305" s="331"/>
      <c r="G305" s="33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625</v>
      </c>
      <c r="B306" s="139" t="s">
        <v>429</v>
      </c>
      <c r="C306" s="134"/>
      <c r="D306" s="331"/>
      <c r="E306" s="331"/>
      <c r="F306" s="331"/>
      <c r="G306" s="33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615</v>
      </c>
      <c r="B307" s="139"/>
      <c r="C307" s="134"/>
      <c r="D307" s="331"/>
      <c r="E307" s="331"/>
      <c r="F307" s="331"/>
      <c r="G307" s="33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626</v>
      </c>
      <c r="B308" s="139" t="s">
        <v>441</v>
      </c>
      <c r="C308" s="134"/>
      <c r="D308" s="331"/>
      <c r="E308" s="331"/>
      <c r="F308" s="331"/>
      <c r="G308" s="33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448</v>
      </c>
      <c r="B309" s="139" t="s">
        <v>429</v>
      </c>
      <c r="C309" s="134"/>
      <c r="D309" s="331"/>
      <c r="E309" s="331"/>
      <c r="F309" s="331"/>
      <c r="G309" s="33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627</v>
      </c>
      <c r="B310" s="139" t="s">
        <v>441</v>
      </c>
      <c r="C310" s="134"/>
      <c r="D310" s="331"/>
      <c r="E310" s="331"/>
      <c r="F310" s="331"/>
      <c r="G310" s="33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461</v>
      </c>
      <c r="B311" s="139" t="s">
        <v>429</v>
      </c>
      <c r="C311" s="134"/>
      <c r="D311" s="331"/>
      <c r="E311" s="331"/>
      <c r="F311" s="331"/>
      <c r="G311" s="33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628</v>
      </c>
      <c r="B312" s="139" t="s">
        <v>441</v>
      </c>
      <c r="C312" s="134"/>
      <c r="D312" s="331"/>
      <c r="E312" s="331"/>
      <c r="F312" s="331"/>
      <c r="G312" s="33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509</v>
      </c>
      <c r="B313" s="139" t="s">
        <v>429</v>
      </c>
      <c r="C313" s="134"/>
      <c r="D313" s="331"/>
      <c r="E313" s="331"/>
      <c r="F313" s="331"/>
      <c r="G313" s="33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629</v>
      </c>
      <c r="B314" s="139" t="s">
        <v>441</v>
      </c>
      <c r="C314" s="134"/>
      <c r="D314" s="331"/>
      <c r="E314" s="331"/>
      <c r="F314" s="331"/>
      <c r="G314" s="33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630</v>
      </c>
      <c r="B315" s="139" t="s">
        <v>429</v>
      </c>
      <c r="C315" s="134"/>
      <c r="D315" s="331"/>
      <c r="E315" s="331"/>
      <c r="F315" s="331"/>
      <c r="G315" s="33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631</v>
      </c>
      <c r="B316" s="139" t="s">
        <v>441</v>
      </c>
      <c r="C316" s="134"/>
      <c r="D316" s="331"/>
      <c r="E316" s="331"/>
      <c r="F316" s="331"/>
      <c r="G316" s="33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632</v>
      </c>
      <c r="B317" s="139" t="s">
        <v>429</v>
      </c>
      <c r="C317" s="134"/>
      <c r="D317" s="331"/>
      <c r="E317" s="331"/>
      <c r="F317" s="331"/>
      <c r="G317" s="33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633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634</v>
      </c>
      <c r="B320" s="171" t="s">
        <v>441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635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636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637</v>
      </c>
      <c r="B323" s="171" t="s">
        <v>441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635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636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638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639</v>
      </c>
      <c r="B327" s="171" t="s">
        <v>441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635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640</v>
      </c>
      <c r="B329" s="171" t="s">
        <v>441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635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616</v>
      </c>
      <c r="B331" s="171" t="s">
        <v>441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635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641</v>
      </c>
      <c r="B333" s="171" t="s">
        <v>441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635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642</v>
      </c>
      <c r="B335" s="171" t="s">
        <v>441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635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617</v>
      </c>
      <c r="B337" s="171" t="s">
        <v>441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635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643</v>
      </c>
      <c r="B339" s="171" t="s">
        <v>441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635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644</v>
      </c>
      <c r="B341" s="171" t="s">
        <v>441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635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645</v>
      </c>
      <c r="B343" s="171" t="s">
        <v>441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635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646</v>
      </c>
      <c r="B345" s="171" t="s">
        <v>441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635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647</v>
      </c>
      <c r="B347" s="171" t="s">
        <v>441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635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648</v>
      </c>
      <c r="B349" s="171" t="s">
        <v>441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635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649</v>
      </c>
      <c r="B351" s="171" t="s">
        <v>441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635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650</v>
      </c>
      <c r="B353" s="171" t="s">
        <v>441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635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651</v>
      </c>
      <c r="B355" s="171" t="s">
        <v>441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635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652</v>
      </c>
      <c r="B357" s="171" t="s">
        <v>441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635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653</v>
      </c>
      <c r="B359" s="171" t="s">
        <v>441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635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654</v>
      </c>
      <c r="B361" s="171" t="s">
        <v>441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635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655</v>
      </c>
      <c r="B363" s="171" t="s">
        <v>441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635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656</v>
      </c>
      <c r="B365" s="171" t="s">
        <v>441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635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618</v>
      </c>
      <c r="B367" s="171" t="s">
        <v>441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635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619</v>
      </c>
      <c r="B369" s="171" t="s">
        <v>441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635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622</v>
      </c>
      <c r="B371" s="171" t="s">
        <v>441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635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657</v>
      </c>
      <c r="B373" s="171" t="s">
        <v>441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635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658</v>
      </c>
      <c r="B375" s="171" t="s">
        <v>441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635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659</v>
      </c>
      <c r="B377" s="171" t="s">
        <v>441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635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666</v>
      </c>
      <c r="B379" s="171" t="s">
        <v>441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635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667</v>
      </c>
      <c r="B381" s="171" t="s">
        <v>441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635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668</v>
      </c>
      <c r="B383" s="171" t="s">
        <v>441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635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669</v>
      </c>
      <c r="B385" s="171" t="s">
        <v>441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635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670</v>
      </c>
      <c r="B387" s="171" t="s">
        <v>441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635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671</v>
      </c>
      <c r="B389" s="171" t="s">
        <v>441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635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672</v>
      </c>
      <c r="B391" s="139"/>
      <c r="C391" s="335"/>
      <c r="D391" s="330"/>
      <c r="E391" s="330"/>
      <c r="F391" s="330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673</v>
      </c>
      <c r="B392" s="171" t="s">
        <v>441</v>
      </c>
      <c r="C392" s="337"/>
      <c r="D392" s="331"/>
      <c r="E392" s="331"/>
      <c r="F392" s="331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799</v>
      </c>
      <c r="B393" s="139"/>
      <c r="C393" s="134"/>
      <c r="D393" s="331"/>
      <c r="E393" s="331"/>
      <c r="F393" s="331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674</v>
      </c>
      <c r="B394" s="171" t="s">
        <v>441</v>
      </c>
      <c r="C394" s="134"/>
      <c r="D394" s="331"/>
      <c r="E394" s="331"/>
      <c r="F394" s="331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675</v>
      </c>
      <c r="B395" s="171" t="s">
        <v>441</v>
      </c>
      <c r="C395" s="134"/>
      <c r="D395" s="331"/>
      <c r="E395" s="331"/>
      <c r="F395" s="331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676</v>
      </c>
      <c r="B396" s="171" t="s">
        <v>441</v>
      </c>
      <c r="C396" s="134"/>
      <c r="D396" s="331"/>
      <c r="E396" s="331"/>
      <c r="F396" s="331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799</v>
      </c>
      <c r="B397" s="139"/>
      <c r="C397" s="134"/>
      <c r="D397" s="331"/>
      <c r="E397" s="331"/>
      <c r="F397" s="331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677</v>
      </c>
      <c r="B398" s="171" t="s">
        <v>441</v>
      </c>
      <c r="C398" s="134"/>
      <c r="D398" s="331"/>
      <c r="E398" s="331"/>
      <c r="F398" s="331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678</v>
      </c>
      <c r="B399" s="171" t="s">
        <v>441</v>
      </c>
      <c r="C399" s="134"/>
      <c r="D399" s="331"/>
      <c r="E399" s="331"/>
      <c r="F399" s="331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679</v>
      </c>
      <c r="B400" s="171" t="s">
        <v>441</v>
      </c>
      <c r="C400" s="134"/>
      <c r="D400" s="331"/>
      <c r="E400" s="331"/>
      <c r="F400" s="331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680</v>
      </c>
      <c r="B401" s="171" t="s">
        <v>441</v>
      </c>
      <c r="C401" s="134"/>
      <c r="D401" s="331"/>
      <c r="E401" s="331"/>
      <c r="F401" s="331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8</v>
      </c>
      <c r="B402" s="139"/>
      <c r="C402" s="134"/>
      <c r="D402" s="331"/>
      <c r="E402" s="331"/>
      <c r="F402" s="331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681</v>
      </c>
      <c r="B403" s="171" t="s">
        <v>441</v>
      </c>
      <c r="C403" s="134"/>
      <c r="D403" s="331"/>
      <c r="E403" s="331"/>
      <c r="F403" s="331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682</v>
      </c>
      <c r="B404" s="171" t="s">
        <v>441</v>
      </c>
      <c r="C404" s="134"/>
      <c r="D404" s="331"/>
      <c r="E404" s="331"/>
      <c r="F404" s="331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683</v>
      </c>
      <c r="B405" s="171" t="s">
        <v>441</v>
      </c>
      <c r="C405" s="134"/>
      <c r="D405" s="331"/>
      <c r="E405" s="331"/>
      <c r="F405" s="331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684</v>
      </c>
      <c r="B406" s="171" t="s">
        <v>441</v>
      </c>
      <c r="C406" s="134"/>
      <c r="D406" s="331"/>
      <c r="E406" s="331"/>
      <c r="F406" s="331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685</v>
      </c>
      <c r="B407" s="171" t="s">
        <v>441</v>
      </c>
      <c r="C407" s="134"/>
      <c r="D407" s="332"/>
      <c r="E407" s="332"/>
      <c r="F407" s="332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686</v>
      </c>
      <c r="B408" s="171" t="s">
        <v>441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687</v>
      </c>
      <c r="B409" s="139" t="s">
        <v>441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688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689</v>
      </c>
      <c r="B411" s="139" t="s">
        <v>441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690</v>
      </c>
      <c r="B412" s="139" t="s">
        <v>441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424</v>
      </c>
      <c r="B413" s="139" t="s">
        <v>691</v>
      </c>
      <c r="C413" s="134"/>
      <c r="D413" s="330"/>
      <c r="E413" s="330"/>
      <c r="F413" s="330"/>
      <c r="G413" s="330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429</v>
      </c>
      <c r="C414" s="134"/>
      <c r="D414" s="331"/>
      <c r="E414" s="331"/>
      <c r="F414" s="331"/>
      <c r="G414" s="331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692</v>
      </c>
      <c r="B415" s="139" t="s">
        <v>691</v>
      </c>
      <c r="C415" s="134"/>
      <c r="D415" s="331"/>
      <c r="E415" s="331"/>
      <c r="F415" s="331"/>
      <c r="G415" s="331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429</v>
      </c>
      <c r="C416" s="134"/>
      <c r="D416" s="331"/>
      <c r="E416" s="331"/>
      <c r="F416" s="331"/>
      <c r="G416" s="331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693</v>
      </c>
      <c r="B417" s="139" t="s">
        <v>691</v>
      </c>
      <c r="C417" s="134"/>
      <c r="D417" s="331"/>
      <c r="E417" s="331"/>
      <c r="F417" s="331"/>
      <c r="G417" s="331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429</v>
      </c>
      <c r="C418" s="134"/>
      <c r="D418" s="331"/>
      <c r="E418" s="331"/>
      <c r="F418" s="331"/>
      <c r="G418" s="331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694</v>
      </c>
      <c r="B419" s="139" t="s">
        <v>691</v>
      </c>
      <c r="C419" s="134"/>
      <c r="D419" s="332"/>
      <c r="E419" s="332"/>
      <c r="F419" s="332"/>
      <c r="G419" s="332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429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695</v>
      </c>
      <c r="B421" s="139" t="s">
        <v>441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442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443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696</v>
      </c>
      <c r="B425" s="139" t="s">
        <v>441</v>
      </c>
      <c r="C425" s="134"/>
      <c r="D425" s="330"/>
      <c r="E425" s="330"/>
      <c r="F425" s="330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697</v>
      </c>
      <c r="B426" s="139" t="s">
        <v>441</v>
      </c>
      <c r="C426" s="134"/>
      <c r="D426" s="331"/>
      <c r="E426" s="331"/>
      <c r="F426" s="331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698</v>
      </c>
      <c r="B427" s="139" t="s">
        <v>441</v>
      </c>
      <c r="C427" s="134"/>
      <c r="D427" s="332"/>
      <c r="E427" s="332"/>
      <c r="F427" s="332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6" t="s">
        <v>699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5" t="s">
        <v>425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76</v>
      </c>
      <c r="B431" s="133" t="s">
        <v>426</v>
      </c>
      <c r="C431" s="134"/>
      <c r="D431" s="335"/>
      <c r="E431" s="330"/>
      <c r="F431" s="330"/>
      <c r="G431" s="330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20" t="s">
        <v>77</v>
      </c>
      <c r="B432" s="133" t="s">
        <v>426</v>
      </c>
      <c r="C432" s="155"/>
      <c r="D432" s="336"/>
      <c r="E432" s="331"/>
      <c r="F432" s="331"/>
      <c r="G432" s="331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427</v>
      </c>
      <c r="B433" s="133" t="s">
        <v>426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78</v>
      </c>
      <c r="B434" s="133" t="s">
        <v>426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79</v>
      </c>
      <c r="B435" s="133" t="s">
        <v>426</v>
      </c>
      <c r="C435" s="335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700</v>
      </c>
      <c r="B436" s="133" t="s">
        <v>426</v>
      </c>
      <c r="C436" s="336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80</v>
      </c>
      <c r="B437" s="133" t="s">
        <v>426</v>
      </c>
      <c r="C437" s="336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81</v>
      </c>
      <c r="B438" s="133" t="s">
        <v>426</v>
      </c>
      <c r="C438" s="336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799</v>
      </c>
      <c r="B439" s="133"/>
      <c r="C439" s="336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82</v>
      </c>
      <c r="B440" s="133" t="s">
        <v>426</v>
      </c>
      <c r="C440" s="336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83</v>
      </c>
      <c r="B441" s="133" t="s">
        <v>426</v>
      </c>
      <c r="C441" s="336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84</v>
      </c>
      <c r="B442" s="133" t="s">
        <v>426</v>
      </c>
      <c r="C442" s="336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85</v>
      </c>
      <c r="B443" s="133" t="s">
        <v>426</v>
      </c>
      <c r="C443" s="336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86</v>
      </c>
      <c r="B444" s="133" t="s">
        <v>426</v>
      </c>
      <c r="C444" s="336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799</v>
      </c>
      <c r="B445" s="133"/>
      <c r="C445" s="336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701</v>
      </c>
      <c r="B446" s="133" t="s">
        <v>426</v>
      </c>
      <c r="C446" s="336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106</v>
      </c>
      <c r="B447" s="133" t="s">
        <v>426</v>
      </c>
      <c r="C447" s="337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797</v>
      </c>
      <c r="B448" s="133" t="s">
        <v>426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809</v>
      </c>
      <c r="B449" s="133" t="s">
        <v>426</v>
      </c>
      <c r="C449" s="335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21" t="s">
        <v>87</v>
      </c>
      <c r="B450" s="133" t="s">
        <v>426</v>
      </c>
      <c r="C450" s="336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88</v>
      </c>
      <c r="B451" s="133" t="s">
        <v>426</v>
      </c>
      <c r="C451" s="336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810</v>
      </c>
      <c r="B452" s="133" t="s">
        <v>426</v>
      </c>
      <c r="C452" s="336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851</v>
      </c>
      <c r="B453" s="133" t="s">
        <v>426</v>
      </c>
      <c r="C453" s="336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702</v>
      </c>
      <c r="B454" s="133" t="s">
        <v>426</v>
      </c>
      <c r="C454" s="336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811</v>
      </c>
      <c r="B455" s="133" t="s">
        <v>426</v>
      </c>
      <c r="C455" s="336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681</v>
      </c>
      <c r="B456" s="133" t="s">
        <v>426</v>
      </c>
      <c r="C456" s="337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703</v>
      </c>
      <c r="B457" s="133" t="s">
        <v>426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22" t="s">
        <v>812</v>
      </c>
      <c r="B458" s="133" t="s">
        <v>426</v>
      </c>
      <c r="C458" s="335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5" t="s">
        <v>813</v>
      </c>
      <c r="B459" s="133"/>
      <c r="C459" s="336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89</v>
      </c>
      <c r="B460" s="133" t="s">
        <v>426</v>
      </c>
      <c r="C460" s="336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799</v>
      </c>
      <c r="B461" s="133"/>
      <c r="C461" s="336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90</v>
      </c>
      <c r="B462" s="133" t="s">
        <v>426</v>
      </c>
      <c r="C462" s="336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814</v>
      </c>
      <c r="B463" s="133" t="s">
        <v>426</v>
      </c>
      <c r="C463" s="336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704</v>
      </c>
      <c r="B464" s="133"/>
      <c r="C464" s="336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705</v>
      </c>
      <c r="B465" s="133" t="s">
        <v>426</v>
      </c>
      <c r="C465" s="336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91</v>
      </c>
      <c r="B466" s="133" t="s">
        <v>426</v>
      </c>
      <c r="C466" s="336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92</v>
      </c>
      <c r="B467" s="133" t="s">
        <v>426</v>
      </c>
      <c r="C467" s="336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95</v>
      </c>
      <c r="B468" s="133" t="s">
        <v>426</v>
      </c>
      <c r="C468" s="336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93</v>
      </c>
      <c r="B469" s="133" t="s">
        <v>426</v>
      </c>
      <c r="C469" s="336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96</v>
      </c>
      <c r="B470" s="133" t="s">
        <v>426</v>
      </c>
      <c r="C470" s="336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97</v>
      </c>
      <c r="B471" s="133" t="s">
        <v>426</v>
      </c>
      <c r="C471" s="336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98</v>
      </c>
      <c r="B472" s="133" t="s">
        <v>426</v>
      </c>
      <c r="C472" s="336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99</v>
      </c>
      <c r="B473" s="133" t="s">
        <v>426</v>
      </c>
      <c r="C473" s="336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100</v>
      </c>
      <c r="B474" s="133" t="s">
        <v>426</v>
      </c>
      <c r="C474" s="336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101</v>
      </c>
      <c r="B475" s="133" t="s">
        <v>426</v>
      </c>
      <c r="C475" s="336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799</v>
      </c>
      <c r="B476" s="133"/>
      <c r="C476" s="336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706</v>
      </c>
      <c r="B477" s="133" t="s">
        <v>426</v>
      </c>
      <c r="C477" s="336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102</v>
      </c>
      <c r="B478" s="133" t="s">
        <v>426</v>
      </c>
      <c r="C478" s="336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103</v>
      </c>
      <c r="B479" s="133" t="s">
        <v>426</v>
      </c>
      <c r="C479" s="336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707</v>
      </c>
      <c r="B480" s="133" t="s">
        <v>426</v>
      </c>
      <c r="C480" s="336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4" t="s">
        <v>8</v>
      </c>
      <c r="B481" s="133"/>
      <c r="C481" s="336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4" t="s">
        <v>708</v>
      </c>
      <c r="B482" s="133" t="s">
        <v>426</v>
      </c>
      <c r="C482" s="336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4" t="s">
        <v>709</v>
      </c>
      <c r="B483" s="133" t="s">
        <v>426</v>
      </c>
      <c r="C483" s="336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4" t="s">
        <v>710</v>
      </c>
      <c r="B484" s="133" t="s">
        <v>426</v>
      </c>
      <c r="C484" s="336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4" t="s">
        <v>711</v>
      </c>
      <c r="B485" s="133" t="s">
        <v>426</v>
      </c>
      <c r="C485" s="336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4" t="s">
        <v>104</v>
      </c>
      <c r="B486" s="133" t="s">
        <v>426</v>
      </c>
      <c r="C486" s="336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330</v>
      </c>
      <c r="B487" s="133" t="s">
        <v>426</v>
      </c>
      <c r="C487" s="336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21" t="s">
        <v>75</v>
      </c>
      <c r="B488" s="133" t="s">
        <v>426</v>
      </c>
      <c r="C488" s="336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105</v>
      </c>
      <c r="B489" s="133" t="s">
        <v>426</v>
      </c>
      <c r="C489" s="337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712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116</v>
      </c>
      <c r="B492" s="139" t="s">
        <v>426</v>
      </c>
      <c r="C492" s="134"/>
      <c r="D492" s="330"/>
      <c r="E492" s="330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8</v>
      </c>
      <c r="B493" s="139"/>
      <c r="C493" s="134"/>
      <c r="D493" s="331"/>
      <c r="E493" s="331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713</v>
      </c>
      <c r="B494" s="139" t="s">
        <v>426</v>
      </c>
      <c r="C494" s="134"/>
      <c r="D494" s="331"/>
      <c r="E494" s="331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714</v>
      </c>
      <c r="B495" s="139" t="s">
        <v>426</v>
      </c>
      <c r="C495" s="134"/>
      <c r="D495" s="331"/>
      <c r="E495" s="331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715</v>
      </c>
      <c r="B496" s="139" t="s">
        <v>426</v>
      </c>
      <c r="C496" s="134"/>
      <c r="D496" s="331"/>
      <c r="E496" s="331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716</v>
      </c>
      <c r="B497" s="139" t="s">
        <v>426</v>
      </c>
      <c r="C497" s="134"/>
      <c r="D497" s="331"/>
      <c r="E497" s="331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717</v>
      </c>
      <c r="B498" s="139" t="s">
        <v>426</v>
      </c>
      <c r="C498" s="134"/>
      <c r="D498" s="331"/>
      <c r="E498" s="331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718</v>
      </c>
      <c r="B499" s="139" t="s">
        <v>426</v>
      </c>
      <c r="C499" s="134"/>
      <c r="D499" s="331"/>
      <c r="E499" s="331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719</v>
      </c>
      <c r="B500" s="139" t="s">
        <v>426</v>
      </c>
      <c r="C500" s="134"/>
      <c r="D500" s="331"/>
      <c r="E500" s="331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720</v>
      </c>
      <c r="B501" s="139" t="s">
        <v>426</v>
      </c>
      <c r="C501" s="134"/>
      <c r="D501" s="331"/>
      <c r="E501" s="331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118</v>
      </c>
      <c r="B502" s="139" t="s">
        <v>429</v>
      </c>
      <c r="C502" s="134"/>
      <c r="D502" s="331"/>
      <c r="E502" s="331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721</v>
      </c>
      <c r="B503" s="139" t="s">
        <v>722</v>
      </c>
      <c r="C503" s="134"/>
      <c r="D503" s="331"/>
      <c r="E503" s="331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119</v>
      </c>
      <c r="B504" s="139" t="s">
        <v>426</v>
      </c>
      <c r="C504" s="134"/>
      <c r="D504" s="331"/>
      <c r="E504" s="331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8</v>
      </c>
      <c r="B505" s="139" t="s">
        <v>815</v>
      </c>
      <c r="C505" s="134"/>
      <c r="D505" s="331"/>
      <c r="E505" s="331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120</v>
      </c>
      <c r="B506" s="139" t="s">
        <v>426</v>
      </c>
      <c r="C506" s="134"/>
      <c r="D506" s="331"/>
      <c r="E506" s="331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723</v>
      </c>
      <c r="B507" s="139" t="s">
        <v>426</v>
      </c>
      <c r="C507" s="134"/>
      <c r="D507" s="331"/>
      <c r="E507" s="331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121</v>
      </c>
      <c r="B508" s="139" t="s">
        <v>426</v>
      </c>
      <c r="C508" s="134"/>
      <c r="D508" s="331"/>
      <c r="E508" s="331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724</v>
      </c>
      <c r="B509" s="139" t="s">
        <v>426</v>
      </c>
      <c r="C509" s="134"/>
      <c r="D509" s="331"/>
      <c r="E509" s="331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122</v>
      </c>
      <c r="B510" s="139" t="s">
        <v>426</v>
      </c>
      <c r="C510" s="134"/>
      <c r="D510" s="332"/>
      <c r="E510" s="332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725</v>
      </c>
      <c r="B511" s="139" t="s">
        <v>123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185</v>
      </c>
      <c r="B512" s="139" t="s">
        <v>429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726</v>
      </c>
      <c r="B513" s="139" t="s">
        <v>123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124</v>
      </c>
      <c r="B514" s="139" t="s">
        <v>36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727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107</v>
      </c>
      <c r="B517" s="139" t="s">
        <v>355</v>
      </c>
      <c r="C517" s="134"/>
      <c r="D517" s="330"/>
      <c r="E517" s="330"/>
      <c r="F517" s="330"/>
      <c r="G517" s="330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728</v>
      </c>
      <c r="B518" s="139" t="s">
        <v>355</v>
      </c>
      <c r="C518" s="134"/>
      <c r="D518" s="331"/>
      <c r="E518" s="331"/>
      <c r="F518" s="331"/>
      <c r="G518" s="33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729</v>
      </c>
      <c r="B519" s="139" t="s">
        <v>815</v>
      </c>
      <c r="C519" s="134"/>
      <c r="D519" s="331"/>
      <c r="E519" s="331"/>
      <c r="F519" s="331"/>
      <c r="G519" s="33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730</v>
      </c>
      <c r="B520" s="139" t="s">
        <v>355</v>
      </c>
      <c r="C520" s="134"/>
      <c r="D520" s="331"/>
      <c r="E520" s="331"/>
      <c r="F520" s="331"/>
      <c r="G520" s="33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731</v>
      </c>
      <c r="B521" s="139" t="s">
        <v>355</v>
      </c>
      <c r="C521" s="134"/>
      <c r="D521" s="331"/>
      <c r="E521" s="331"/>
      <c r="F521" s="331"/>
      <c r="G521" s="33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732</v>
      </c>
      <c r="B522" s="139" t="s">
        <v>355</v>
      </c>
      <c r="C522" s="134"/>
      <c r="D522" s="331"/>
      <c r="E522" s="331"/>
      <c r="F522" s="331"/>
      <c r="G522" s="33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733</v>
      </c>
      <c r="B523" s="139" t="s">
        <v>355</v>
      </c>
      <c r="C523" s="134"/>
      <c r="D523" s="331"/>
      <c r="E523" s="331"/>
      <c r="F523" s="331"/>
      <c r="G523" s="33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734</v>
      </c>
      <c r="B524" s="139" t="s">
        <v>355</v>
      </c>
      <c r="C524" s="134"/>
      <c r="D524" s="331"/>
      <c r="E524" s="331"/>
      <c r="F524" s="331"/>
      <c r="G524" s="33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735</v>
      </c>
      <c r="B525" s="139" t="s">
        <v>815</v>
      </c>
      <c r="C525" s="134"/>
      <c r="D525" s="331"/>
      <c r="E525" s="331"/>
      <c r="F525" s="331"/>
      <c r="G525" s="33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736</v>
      </c>
      <c r="B526" s="139" t="s">
        <v>355</v>
      </c>
      <c r="C526" s="134"/>
      <c r="D526" s="331"/>
      <c r="E526" s="331"/>
      <c r="F526" s="331"/>
      <c r="G526" s="33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737</v>
      </c>
      <c r="B527" s="139" t="s">
        <v>355</v>
      </c>
      <c r="C527" s="134"/>
      <c r="D527" s="331"/>
      <c r="E527" s="331"/>
      <c r="F527" s="331"/>
      <c r="G527" s="33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738</v>
      </c>
      <c r="B528" s="139" t="s">
        <v>355</v>
      </c>
      <c r="C528" s="134"/>
      <c r="D528" s="331"/>
      <c r="E528" s="331"/>
      <c r="F528" s="331"/>
      <c r="G528" s="33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739</v>
      </c>
      <c r="B529" s="139" t="s">
        <v>355</v>
      </c>
      <c r="C529" s="179"/>
      <c r="D529" s="331"/>
      <c r="E529" s="331"/>
      <c r="F529" s="331"/>
      <c r="G529" s="33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113</v>
      </c>
      <c r="B530" s="139" t="s">
        <v>355</v>
      </c>
      <c r="C530" s="179"/>
      <c r="D530" s="332"/>
      <c r="E530" s="332"/>
      <c r="F530" s="332"/>
      <c r="G530" s="332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183</v>
      </c>
      <c r="B531" s="139" t="s">
        <v>36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184</v>
      </c>
      <c r="B532" s="139" t="s">
        <v>36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114</v>
      </c>
      <c r="B533" s="139" t="s">
        <v>355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740</v>
      </c>
      <c r="B534" s="139" t="s">
        <v>355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741</v>
      </c>
      <c r="B535" s="139" t="s">
        <v>72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742</v>
      </c>
      <c r="B536" s="139" t="s">
        <v>355</v>
      </c>
      <c r="C536" s="152"/>
      <c r="D536" s="333"/>
      <c r="E536" s="330"/>
      <c r="F536" s="330"/>
      <c r="G536" s="335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743</v>
      </c>
      <c r="B537" s="139" t="s">
        <v>115</v>
      </c>
      <c r="C537" s="153"/>
      <c r="D537" s="334"/>
      <c r="E537" s="331"/>
      <c r="F537" s="331"/>
      <c r="G537" s="336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820</v>
      </c>
      <c r="B538" s="139" t="s">
        <v>115</v>
      </c>
      <c r="C538" s="134"/>
      <c r="D538" s="334"/>
      <c r="E538" s="332"/>
      <c r="F538" s="332"/>
      <c r="G538" s="337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744</v>
      </c>
      <c r="B539" s="139" t="s">
        <v>36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745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746</v>
      </c>
      <c r="B542" s="139" t="s">
        <v>32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129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130</v>
      </c>
      <c r="B544" s="139" t="s">
        <v>72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131</v>
      </c>
      <c r="B545" s="139" t="s">
        <v>32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132</v>
      </c>
      <c r="B546" s="139" t="s">
        <v>32</v>
      </c>
      <c r="C546" s="182"/>
      <c r="D546" s="148"/>
      <c r="E546" s="148"/>
      <c r="F546" s="330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133</v>
      </c>
      <c r="B547" s="139" t="s">
        <v>32</v>
      </c>
      <c r="C547" s="182"/>
      <c r="D547" s="148"/>
      <c r="E547" s="148"/>
      <c r="F547" s="331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134</v>
      </c>
      <c r="B548" s="139" t="s">
        <v>815</v>
      </c>
      <c r="C548" s="182"/>
      <c r="D548" s="148"/>
      <c r="E548" s="148"/>
      <c r="F548" s="331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132</v>
      </c>
      <c r="B549" s="139" t="s">
        <v>72</v>
      </c>
      <c r="C549" s="182"/>
      <c r="D549" s="148"/>
      <c r="E549" s="148"/>
      <c r="F549" s="331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133</v>
      </c>
      <c r="B550" s="139" t="s">
        <v>72</v>
      </c>
      <c r="C550" s="182"/>
      <c r="D550" s="148"/>
      <c r="E550" s="148"/>
      <c r="F550" s="332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10</v>
      </c>
      <c r="B551" s="139" t="s">
        <v>142</v>
      </c>
      <c r="C551" s="182"/>
      <c r="D551" s="330"/>
      <c r="E551" s="330"/>
      <c r="F551" s="330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747</v>
      </c>
      <c r="B552" s="139" t="s">
        <v>142</v>
      </c>
      <c r="C552" s="182"/>
      <c r="D552" s="331"/>
      <c r="E552" s="331"/>
      <c r="F552" s="331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748</v>
      </c>
      <c r="B553" s="139" t="s">
        <v>142</v>
      </c>
      <c r="C553" s="182"/>
      <c r="D553" s="332"/>
      <c r="E553" s="332"/>
      <c r="F553" s="332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749</v>
      </c>
      <c r="B554" s="139" t="s">
        <v>186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135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750</v>
      </c>
      <c r="B556" s="139" t="s">
        <v>136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751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752</v>
      </c>
      <c r="B558" s="139" t="s">
        <v>137</v>
      </c>
      <c r="C558" s="338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753</v>
      </c>
      <c r="B559" s="139" t="s">
        <v>137</v>
      </c>
      <c r="C559" s="339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754</v>
      </c>
      <c r="B560" s="139" t="s">
        <v>137</v>
      </c>
      <c r="C560" s="339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755</v>
      </c>
      <c r="B561" s="139" t="s">
        <v>9</v>
      </c>
      <c r="C561" s="339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756</v>
      </c>
      <c r="B562" s="139" t="s">
        <v>137</v>
      </c>
      <c r="C562" s="340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757</v>
      </c>
      <c r="B563" s="139" t="s">
        <v>6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758</v>
      </c>
      <c r="B564" s="139" t="s">
        <v>7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8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759</v>
      </c>
      <c r="B566" s="139" t="s">
        <v>7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760</v>
      </c>
      <c r="B567" s="139" t="s">
        <v>7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761</v>
      </c>
      <c r="B568" s="139" t="s">
        <v>9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762</v>
      </c>
      <c r="B569" s="139" t="s">
        <v>763</v>
      </c>
      <c r="C569" s="179"/>
      <c r="D569" s="148"/>
      <c r="E569" s="148"/>
      <c r="F569" s="330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764</v>
      </c>
      <c r="B570" s="139" t="s">
        <v>763</v>
      </c>
      <c r="C570" s="179"/>
      <c r="D570" s="148"/>
      <c r="E570" s="148"/>
      <c r="F570" s="332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765</v>
      </c>
      <c r="B571" s="139" t="s">
        <v>766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128</v>
      </c>
      <c r="B572" s="139" t="s">
        <v>767</v>
      </c>
      <c r="C572" s="179"/>
      <c r="D572" s="330"/>
      <c r="E572" s="330"/>
      <c r="F572" s="330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768</v>
      </c>
      <c r="B573" s="139"/>
      <c r="C573" s="179"/>
      <c r="D573" s="331"/>
      <c r="E573" s="331"/>
      <c r="F573" s="331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705</v>
      </c>
      <c r="B574" s="139" t="s">
        <v>767</v>
      </c>
      <c r="C574" s="134"/>
      <c r="D574" s="331"/>
      <c r="E574" s="331"/>
      <c r="F574" s="331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769</v>
      </c>
      <c r="B575" s="139" t="s">
        <v>767</v>
      </c>
      <c r="C575" s="134"/>
      <c r="D575" s="331"/>
      <c r="E575" s="331"/>
      <c r="F575" s="331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770</v>
      </c>
      <c r="B576" s="139" t="s">
        <v>767</v>
      </c>
      <c r="C576" s="134"/>
      <c r="D576" s="332"/>
      <c r="E576" s="332"/>
      <c r="F576" s="332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771</v>
      </c>
      <c r="B577" s="139" t="s">
        <v>772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773</v>
      </c>
      <c r="B578" s="139" t="s">
        <v>819</v>
      </c>
      <c r="C578" s="134"/>
      <c r="D578" s="148"/>
      <c r="E578" s="330"/>
      <c r="F578" s="330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774</v>
      </c>
      <c r="B579" s="139" t="s">
        <v>36</v>
      </c>
      <c r="C579" s="134"/>
      <c r="D579" s="148"/>
      <c r="E579" s="332"/>
      <c r="F579" s="332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187</v>
      </c>
      <c r="B580" s="139" t="s">
        <v>775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776</v>
      </c>
      <c r="B581" s="139" t="s">
        <v>154</v>
      </c>
      <c r="C581" s="327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776</v>
      </c>
      <c r="B582" s="139" t="s">
        <v>777</v>
      </c>
      <c r="C582" s="329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778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779</v>
      </c>
      <c r="B585" s="139" t="s">
        <v>33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704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705</v>
      </c>
      <c r="B587" s="139" t="s">
        <v>33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780</v>
      </c>
      <c r="B588" s="139" t="s">
        <v>33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781</v>
      </c>
      <c r="B589" s="139" t="s">
        <v>33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782</v>
      </c>
      <c r="B590" s="139" t="s">
        <v>11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429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783</v>
      </c>
      <c r="B592" s="139" t="s">
        <v>12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429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784</v>
      </c>
      <c r="B594" s="139" t="s">
        <v>11</v>
      </c>
      <c r="C594" s="327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429</v>
      </c>
      <c r="C595" s="328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13</v>
      </c>
      <c r="B596" s="139" t="s">
        <v>11</v>
      </c>
      <c r="C596" s="328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429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785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800</v>
      </c>
      <c r="B600" s="139" t="s">
        <v>355</v>
      </c>
      <c r="C600" s="327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429</v>
      </c>
      <c r="C601" s="328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801</v>
      </c>
      <c r="B602" s="139" t="s">
        <v>355</v>
      </c>
      <c r="C602" s="328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429</v>
      </c>
      <c r="C603" s="328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802</v>
      </c>
      <c r="B604" s="139" t="s">
        <v>355</v>
      </c>
      <c r="C604" s="328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429</v>
      </c>
      <c r="C605" s="329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803</v>
      </c>
      <c r="B606" s="139" t="s">
        <v>355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429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801</v>
      </c>
      <c r="B608" s="139" t="s">
        <v>355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429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802</v>
      </c>
      <c r="B610" s="139" t="s">
        <v>355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429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804</v>
      </c>
      <c r="B612" s="139" t="s">
        <v>355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429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803</v>
      </c>
      <c r="B614" s="139" t="s">
        <v>355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429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786</v>
      </c>
      <c r="B616" s="139" t="s">
        <v>355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429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805</v>
      </c>
      <c r="B618" s="139" t="s">
        <v>355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429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801</v>
      </c>
      <c r="B620" s="139" t="s">
        <v>355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429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802</v>
      </c>
      <c r="B622" s="139" t="s">
        <v>355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429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806</v>
      </c>
      <c r="B624" s="139" t="s">
        <v>355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429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787</v>
      </c>
      <c r="B626" s="139" t="s">
        <v>355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429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788</v>
      </c>
      <c r="B628" s="139" t="s">
        <v>830</v>
      </c>
      <c r="C628" s="134"/>
      <c r="D628" s="330"/>
      <c r="E628" s="330"/>
      <c r="F628" s="330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789</v>
      </c>
      <c r="B629" s="139" t="s">
        <v>830</v>
      </c>
      <c r="C629" s="134"/>
      <c r="D629" s="331"/>
      <c r="E629" s="331"/>
      <c r="F629" s="331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790</v>
      </c>
      <c r="B630" s="139" t="s">
        <v>830</v>
      </c>
      <c r="C630" s="134"/>
      <c r="D630" s="331"/>
      <c r="E630" s="331"/>
      <c r="F630" s="331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791</v>
      </c>
      <c r="B631" s="139" t="s">
        <v>830</v>
      </c>
      <c r="C631" s="134"/>
      <c r="D631" s="331"/>
      <c r="E631" s="331"/>
      <c r="F631" s="331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792</v>
      </c>
      <c r="B632" s="139" t="s">
        <v>830</v>
      </c>
      <c r="C632" s="134"/>
      <c r="D632" s="331"/>
      <c r="E632" s="331"/>
      <c r="F632" s="331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793</v>
      </c>
      <c r="B633" s="139" t="s">
        <v>830</v>
      </c>
      <c r="C633" s="134"/>
      <c r="D633" s="331"/>
      <c r="E633" s="331"/>
      <c r="F633" s="331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794</v>
      </c>
      <c r="B634" s="139" t="s">
        <v>830</v>
      </c>
      <c r="C634" s="134"/>
      <c r="D634" s="332"/>
      <c r="E634" s="332"/>
      <c r="F634" s="332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N10:N11"/>
    <mergeCell ref="D20:D22"/>
    <mergeCell ref="E20:E22"/>
    <mergeCell ref="F20:F22"/>
    <mergeCell ref="A9:A11"/>
    <mergeCell ref="B9:B11"/>
    <mergeCell ref="L10:L11"/>
    <mergeCell ref="M10:M11"/>
    <mergeCell ref="C45:C47"/>
    <mergeCell ref="D45:D47"/>
    <mergeCell ref="C91:C93"/>
    <mergeCell ref="D91:D93"/>
    <mergeCell ref="C29:C31"/>
    <mergeCell ref="G29:G31"/>
    <mergeCell ref="C35:C37"/>
    <mergeCell ref="D35:D37"/>
    <mergeCell ref="E35:E37"/>
    <mergeCell ref="F35:F37"/>
    <mergeCell ref="C113:C115"/>
    <mergeCell ref="C117:C119"/>
    <mergeCell ref="C120:C122"/>
    <mergeCell ref="D123:D129"/>
    <mergeCell ref="E91:E93"/>
    <mergeCell ref="F91:F93"/>
    <mergeCell ref="C99:C111"/>
    <mergeCell ref="D99:D111"/>
    <mergeCell ref="E99:E111"/>
    <mergeCell ref="E123:E129"/>
    <mergeCell ref="G123:G129"/>
    <mergeCell ref="D131:D134"/>
    <mergeCell ref="E131:E134"/>
    <mergeCell ref="F131:F134"/>
    <mergeCell ref="F138:F145"/>
    <mergeCell ref="D143:D145"/>
    <mergeCell ref="E143:E145"/>
    <mergeCell ref="E146:E200"/>
    <mergeCell ref="D135:D136"/>
    <mergeCell ref="E135:E136"/>
    <mergeCell ref="D138:D142"/>
    <mergeCell ref="E138:E142"/>
    <mergeCell ref="F123:F129"/>
    <mergeCell ref="G205:G206"/>
    <mergeCell ref="D208:D209"/>
    <mergeCell ref="E208:E209"/>
    <mergeCell ref="F208:F209"/>
    <mergeCell ref="G208:G209"/>
    <mergeCell ref="C180:C183"/>
    <mergeCell ref="D205:D206"/>
    <mergeCell ref="E205:E206"/>
    <mergeCell ref="F205:F206"/>
    <mergeCell ref="D146:D200"/>
    <mergeCell ref="F248:F287"/>
    <mergeCell ref="D291:D317"/>
    <mergeCell ref="E291:E317"/>
    <mergeCell ref="F291:F317"/>
    <mergeCell ref="C211:C241"/>
    <mergeCell ref="C244:C246"/>
    <mergeCell ref="E244:E246"/>
    <mergeCell ref="C248:C287"/>
    <mergeCell ref="D413:D419"/>
    <mergeCell ref="E413:E419"/>
    <mergeCell ref="F413:F419"/>
    <mergeCell ref="G413:G419"/>
    <mergeCell ref="G291:G317"/>
    <mergeCell ref="C391:C392"/>
    <mergeCell ref="D391:D407"/>
    <mergeCell ref="E391:E407"/>
    <mergeCell ref="F391:F407"/>
    <mergeCell ref="D425:D427"/>
    <mergeCell ref="E425:E427"/>
    <mergeCell ref="F425:F427"/>
    <mergeCell ref="D431:D432"/>
    <mergeCell ref="E431:E432"/>
    <mergeCell ref="F431:F432"/>
    <mergeCell ref="D492:D510"/>
    <mergeCell ref="E492:E510"/>
    <mergeCell ref="D517:D530"/>
    <mergeCell ref="E517:E530"/>
    <mergeCell ref="G431:G432"/>
    <mergeCell ref="C435:C447"/>
    <mergeCell ref="C449:C456"/>
    <mergeCell ref="C458:C489"/>
    <mergeCell ref="F517:F530"/>
    <mergeCell ref="G517:G530"/>
    <mergeCell ref="D536:D538"/>
    <mergeCell ref="E536:E538"/>
    <mergeCell ref="F536:F538"/>
    <mergeCell ref="G536:G538"/>
    <mergeCell ref="C558:C562"/>
    <mergeCell ref="F569:F570"/>
    <mergeCell ref="D572:D576"/>
    <mergeCell ref="E572:E576"/>
    <mergeCell ref="F572:F576"/>
    <mergeCell ref="F546:F550"/>
    <mergeCell ref="D551:D553"/>
    <mergeCell ref="E551:E553"/>
    <mergeCell ref="F551:F553"/>
    <mergeCell ref="C600:C605"/>
    <mergeCell ref="D628:D634"/>
    <mergeCell ref="E628:E634"/>
    <mergeCell ref="F628:F634"/>
    <mergeCell ref="E578:E579"/>
    <mergeCell ref="F578:F579"/>
    <mergeCell ref="C581:C582"/>
    <mergeCell ref="C594:C59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8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197</v>
      </c>
    </row>
    <row r="2" ht="12.75">
      <c r="A2" s="32" t="s">
        <v>198</v>
      </c>
    </row>
    <row r="3" ht="12.75">
      <c r="A3" s="32" t="s">
        <v>199</v>
      </c>
    </row>
    <row r="4" ht="12.75">
      <c r="A4" s="32" t="s">
        <v>200</v>
      </c>
    </row>
    <row r="5" ht="12.75">
      <c r="A5" s="32" t="s">
        <v>201</v>
      </c>
    </row>
    <row r="6" ht="12.75">
      <c r="A6" s="32" t="s">
        <v>202</v>
      </c>
    </row>
    <row r="7" ht="12.75">
      <c r="A7" s="32" t="s">
        <v>203</v>
      </c>
    </row>
    <row r="8" ht="12.75">
      <c r="A8" s="32" t="s">
        <v>204</v>
      </c>
    </row>
    <row r="9" ht="12.75">
      <c r="A9" s="32" t="s">
        <v>205</v>
      </c>
    </row>
    <row r="10" ht="12.75">
      <c r="A10" s="32" t="s">
        <v>206</v>
      </c>
    </row>
    <row r="11" ht="12.75">
      <c r="A11" s="32" t="s">
        <v>207</v>
      </c>
    </row>
    <row r="12" ht="12.75">
      <c r="A12" s="32" t="s">
        <v>208</v>
      </c>
    </row>
    <row r="13" ht="12.75">
      <c r="A13" s="32" t="s">
        <v>209</v>
      </c>
    </row>
    <row r="14" ht="12.75">
      <c r="A14" s="32" t="s">
        <v>210</v>
      </c>
    </row>
    <row r="15" ht="12.75">
      <c r="A15" s="32" t="s">
        <v>211</v>
      </c>
    </row>
    <row r="16" ht="12.75">
      <c r="A16" s="32" t="s">
        <v>212</v>
      </c>
    </row>
    <row r="17" ht="12.75">
      <c r="A17" s="32" t="s">
        <v>213</v>
      </c>
    </row>
    <row r="18" ht="12.75">
      <c r="A18" s="32" t="s">
        <v>214</v>
      </c>
    </row>
    <row r="19" ht="12.75">
      <c r="A19" s="32" t="s">
        <v>218</v>
      </c>
    </row>
    <row r="20" ht="12.75">
      <c r="A20" s="32" t="s">
        <v>219</v>
      </c>
    </row>
    <row r="21" ht="12.75">
      <c r="A21" s="32" t="s">
        <v>220</v>
      </c>
    </row>
    <row r="22" ht="12.75">
      <c r="A22" s="32" t="s">
        <v>221</v>
      </c>
    </row>
    <row r="23" ht="12.75">
      <c r="A23" s="32" t="s">
        <v>222</v>
      </c>
    </row>
    <row r="24" ht="12.75">
      <c r="A24" s="32" t="s">
        <v>223</v>
      </c>
    </row>
    <row r="25" ht="12.75">
      <c r="A25" s="32" t="s">
        <v>224</v>
      </c>
    </row>
    <row r="26" ht="12.75">
      <c r="A26" s="32" t="s">
        <v>225</v>
      </c>
    </row>
    <row r="27" ht="12.75">
      <c r="A27" s="32" t="s">
        <v>226</v>
      </c>
    </row>
    <row r="28" ht="12.75">
      <c r="A28" s="32" t="s">
        <v>227</v>
      </c>
    </row>
    <row r="29" ht="12.75">
      <c r="A29" s="32" t="s">
        <v>228</v>
      </c>
    </row>
    <row r="30" ht="12.75">
      <c r="A30" s="32" t="s">
        <v>229</v>
      </c>
    </row>
    <row r="31" ht="12.75">
      <c r="A31" s="32" t="s">
        <v>230</v>
      </c>
    </row>
    <row r="32" ht="12.75">
      <c r="A32" s="32" t="s">
        <v>231</v>
      </c>
    </row>
    <row r="33" ht="12.75">
      <c r="A33" s="32" t="s">
        <v>232</v>
      </c>
    </row>
    <row r="34" ht="12.75">
      <c r="A34" s="32" t="s">
        <v>233</v>
      </c>
    </row>
    <row r="35" ht="12.75">
      <c r="A35" s="32" t="s">
        <v>234</v>
      </c>
    </row>
    <row r="36" ht="12.75">
      <c r="A36" s="32" t="s">
        <v>235</v>
      </c>
    </row>
    <row r="37" ht="12.75">
      <c r="A37" s="32" t="s">
        <v>236</v>
      </c>
    </row>
    <row r="38" ht="12.75">
      <c r="A38" s="32" t="s">
        <v>237</v>
      </c>
    </row>
    <row r="39" ht="12.75">
      <c r="A39" s="32" t="s">
        <v>243</v>
      </c>
    </row>
    <row r="40" ht="12.75">
      <c r="A40" s="32" t="s">
        <v>244</v>
      </c>
    </row>
    <row r="41" ht="12.75">
      <c r="A41" s="32" t="s">
        <v>245</v>
      </c>
    </row>
    <row r="42" ht="12.75">
      <c r="A42" s="32" t="s">
        <v>796</v>
      </c>
    </row>
    <row r="43" ht="12.75">
      <c r="A43" s="32" t="s">
        <v>246</v>
      </c>
    </row>
    <row r="44" ht="12.75">
      <c r="A44" s="32" t="s">
        <v>247</v>
      </c>
    </row>
    <row r="45" ht="12.75">
      <c r="A45" s="32" t="s">
        <v>17</v>
      </c>
    </row>
    <row r="46" ht="12.75">
      <c r="A46" s="32" t="s">
        <v>248</v>
      </c>
    </row>
    <row r="47" ht="12.75">
      <c r="A47" s="32" t="s">
        <v>249</v>
      </c>
    </row>
    <row r="48" ht="12.75">
      <c r="A48" s="32" t="s">
        <v>250</v>
      </c>
    </row>
    <row r="49" ht="12.75">
      <c r="A49" s="32" t="s">
        <v>251</v>
      </c>
    </row>
    <row r="50" ht="12.75">
      <c r="A50" s="32" t="s">
        <v>252</v>
      </c>
    </row>
    <row r="51" ht="12.75">
      <c r="A51" s="32" t="s">
        <v>253</v>
      </c>
    </row>
    <row r="52" ht="12.75">
      <c r="A52" s="32" t="s">
        <v>254</v>
      </c>
    </row>
    <row r="53" ht="12.75">
      <c r="A53" s="32" t="s">
        <v>255</v>
      </c>
    </row>
    <row r="54" ht="12.75">
      <c r="A54" s="32" t="s">
        <v>256</v>
      </c>
    </row>
    <row r="55" ht="12.75">
      <c r="A55" s="32" t="s">
        <v>257</v>
      </c>
    </row>
    <row r="56" ht="12.75">
      <c r="A56" s="32" t="s">
        <v>258</v>
      </c>
    </row>
    <row r="57" ht="12.75">
      <c r="A57" s="32" t="s">
        <v>259</v>
      </c>
    </row>
    <row r="58" ht="12.75">
      <c r="A58" s="32" t="s">
        <v>260</v>
      </c>
    </row>
    <row r="59" ht="12.75">
      <c r="A59" s="32" t="s">
        <v>261</v>
      </c>
    </row>
    <row r="60" ht="12.75">
      <c r="A60" s="32" t="s">
        <v>262</v>
      </c>
    </row>
    <row r="61" ht="12.75">
      <c r="A61" s="32" t="s">
        <v>263</v>
      </c>
    </row>
    <row r="62" ht="12.75">
      <c r="A62" s="32" t="s">
        <v>264</v>
      </c>
    </row>
    <row r="63" ht="12.75">
      <c r="A63" s="32" t="s">
        <v>265</v>
      </c>
    </row>
    <row r="64" ht="12.75">
      <c r="A64" s="32" t="s">
        <v>266</v>
      </c>
    </row>
    <row r="65" ht="12.75">
      <c r="A65" s="32" t="s">
        <v>267</v>
      </c>
    </row>
    <row r="66" ht="12.75">
      <c r="A66" s="32" t="s">
        <v>268</v>
      </c>
    </row>
    <row r="67" ht="12.75">
      <c r="A67" s="32" t="s">
        <v>269</v>
      </c>
    </row>
    <row r="68" ht="12.75">
      <c r="A68" s="32" t="s">
        <v>270</v>
      </c>
    </row>
    <row r="69" ht="12.75">
      <c r="A69" s="32" t="s">
        <v>271</v>
      </c>
    </row>
    <row r="70" ht="12.75">
      <c r="A70" s="32" t="s">
        <v>272</v>
      </c>
    </row>
    <row r="71" ht="12.75">
      <c r="A71" s="32" t="s">
        <v>273</v>
      </c>
    </row>
    <row r="72" ht="12.75">
      <c r="A72" s="32" t="s">
        <v>274</v>
      </c>
    </row>
    <row r="73" ht="12.75">
      <c r="A73" s="32" t="s">
        <v>275</v>
      </c>
    </row>
    <row r="74" ht="12.75">
      <c r="A74" s="32" t="s">
        <v>276</v>
      </c>
    </row>
    <row r="75" ht="12.75">
      <c r="A75" s="32" t="s">
        <v>277</v>
      </c>
    </row>
    <row r="76" ht="12.75">
      <c r="A76" s="32" t="s">
        <v>278</v>
      </c>
    </row>
    <row r="77" ht="12.75">
      <c r="A77" s="32" t="s">
        <v>279</v>
      </c>
    </row>
    <row r="78" ht="12.75">
      <c r="A78" s="32" t="s">
        <v>280</v>
      </c>
    </row>
    <row r="79" ht="12.75">
      <c r="A79" s="32" t="s">
        <v>281</v>
      </c>
    </row>
    <row r="80" ht="12.75">
      <c r="A80" s="32" t="s">
        <v>282</v>
      </c>
    </row>
    <row r="81" ht="12.75">
      <c r="A81" s="32" t="s">
        <v>283</v>
      </c>
    </row>
    <row r="82" ht="12.75">
      <c r="A82" s="32" t="s">
        <v>284</v>
      </c>
    </row>
    <row r="83" ht="12.75">
      <c r="A83" s="32" t="s">
        <v>285</v>
      </c>
    </row>
    <row r="84" ht="12.75">
      <c r="A84" s="32" t="s">
        <v>286</v>
      </c>
    </row>
    <row r="85" ht="12.75">
      <c r="A85" s="32" t="s">
        <v>287</v>
      </c>
    </row>
    <row r="86" ht="12.75">
      <c r="A86" s="32" t="s">
        <v>288</v>
      </c>
    </row>
    <row r="87" ht="12.75">
      <c r="A87" s="32" t="s">
        <v>289</v>
      </c>
    </row>
    <row r="88" ht="12.75">
      <c r="A88" s="32" t="s">
        <v>290</v>
      </c>
    </row>
    <row r="89" ht="12.75">
      <c r="A89" t="s">
        <v>291</v>
      </c>
    </row>
    <row r="92" spans="1:3" ht="12.75">
      <c r="A92" s="33" t="s">
        <v>428</v>
      </c>
      <c r="B92" s="31">
        <v>12</v>
      </c>
      <c r="C92" s="31"/>
    </row>
    <row r="93" spans="1:3" ht="12.75">
      <c r="A93" s="34" t="s">
        <v>436</v>
      </c>
      <c r="B93" s="31">
        <v>25</v>
      </c>
      <c r="C93" s="31"/>
    </row>
    <row r="94" spans="1:3" ht="12.75">
      <c r="A94" s="34" t="s">
        <v>415</v>
      </c>
      <c r="B94" s="31">
        <v>26</v>
      </c>
      <c r="C94" s="31"/>
    </row>
    <row r="95" spans="1:3" ht="12.75">
      <c r="A95" s="34" t="s">
        <v>416</v>
      </c>
      <c r="B95" s="31">
        <v>28</v>
      </c>
      <c r="C95" s="31"/>
    </row>
    <row r="96" spans="1:3" ht="12.75">
      <c r="A96" s="34" t="s">
        <v>417</v>
      </c>
      <c r="B96" s="31">
        <v>32</v>
      </c>
      <c r="C96" s="31"/>
    </row>
    <row r="97" spans="1:3" ht="12.75">
      <c r="A97" s="34" t="s">
        <v>418</v>
      </c>
      <c r="B97" s="31">
        <v>34</v>
      </c>
      <c r="C97" s="31"/>
    </row>
    <row r="98" spans="1:3" ht="12.75">
      <c r="A98" s="34" t="s">
        <v>419</v>
      </c>
      <c r="B98" s="31">
        <v>44</v>
      </c>
      <c r="C98" s="31"/>
    </row>
    <row r="99" spans="1:3" ht="12.75">
      <c r="A99" s="34" t="s">
        <v>420</v>
      </c>
      <c r="B99" s="31">
        <v>90</v>
      </c>
      <c r="C99" s="31"/>
    </row>
    <row r="100" spans="1:3" ht="12.75">
      <c r="A100" s="34" t="s">
        <v>421</v>
      </c>
      <c r="B100" s="31">
        <v>112</v>
      </c>
      <c r="C100" s="31"/>
    </row>
    <row r="101" spans="1:3" ht="12.75">
      <c r="A101" s="34" t="s">
        <v>422</v>
      </c>
      <c r="B101" s="31">
        <v>130</v>
      </c>
      <c r="C101" s="31"/>
    </row>
    <row r="102" spans="1:3" ht="12.75">
      <c r="A102" s="34" t="s">
        <v>423</v>
      </c>
      <c r="B102" s="31">
        <v>137</v>
      </c>
      <c r="C102" s="31"/>
    </row>
    <row r="103" spans="1:3" ht="12.75">
      <c r="A103" s="34" t="s">
        <v>586</v>
      </c>
      <c r="B103" s="31">
        <v>202</v>
      </c>
      <c r="C103" s="31"/>
    </row>
    <row r="104" spans="1:3" ht="12.75">
      <c r="A104" s="34" t="s">
        <v>599</v>
      </c>
      <c r="B104" s="31">
        <v>243</v>
      </c>
      <c r="C104" s="31"/>
    </row>
    <row r="105" spans="1:3" ht="12.75">
      <c r="A105" s="7" t="s">
        <v>613</v>
      </c>
      <c r="B105" s="31">
        <v>290</v>
      </c>
      <c r="C105" s="31"/>
    </row>
    <row r="106" spans="1:3" ht="12.75">
      <c r="A106" s="34" t="s">
        <v>633</v>
      </c>
      <c r="B106" s="31">
        <v>319</v>
      </c>
      <c r="C106" s="31"/>
    </row>
    <row r="107" spans="1:2" ht="12.75">
      <c r="A107" s="34" t="s">
        <v>699</v>
      </c>
      <c r="B107" s="46">
        <v>429</v>
      </c>
    </row>
    <row r="108" spans="1:2" ht="12.75">
      <c r="A108" s="211" t="s">
        <v>712</v>
      </c>
      <c r="B108" s="46">
        <v>491</v>
      </c>
    </row>
    <row r="109" spans="1:2" ht="12.75">
      <c r="A109" s="211" t="s">
        <v>727</v>
      </c>
      <c r="B109" s="46">
        <v>516</v>
      </c>
    </row>
    <row r="110" spans="1:2" ht="12.75">
      <c r="A110" s="211" t="s">
        <v>745</v>
      </c>
      <c r="B110" s="46">
        <v>541</v>
      </c>
    </row>
    <row r="111" spans="1:2" ht="12.75">
      <c r="A111" s="211" t="s">
        <v>778</v>
      </c>
      <c r="B111" s="46">
        <v>584</v>
      </c>
    </row>
    <row r="112" spans="1:2" ht="12.75">
      <c r="A112" s="212" t="s">
        <v>785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2012-07-03T08:41:44Z</cp:lastPrinted>
  <dcterms:created xsi:type="dcterms:W3CDTF">2002-02-04T13:12:50Z</dcterms:created>
  <dcterms:modified xsi:type="dcterms:W3CDTF">2012-07-03T08:42:05Z</dcterms:modified>
  <cp:category/>
  <cp:version/>
  <cp:contentType/>
  <cp:contentStatus/>
</cp:coreProperties>
</file>