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5621"/>
</workbook>
</file>

<file path=xl/calcChain.xml><?xml version="1.0" encoding="utf-8"?>
<calcChain xmlns="http://schemas.openxmlformats.org/spreadsheetml/2006/main">
  <c r="E30" i="3" l="1"/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<sst xmlns="http://schemas.openxmlformats.org/spreadsheetml/2006/main" count="140" uniqueCount="105">
  <si>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</si>
  <si>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</si>
  <si>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</si>
  <si>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</si>
  <si>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</si>
  <si>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</si>
  <si>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</si>
  <si>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</si>
  <si>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</si>
  <si>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</si>
  <si>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</si>
  <si>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</si>
  <si>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</si>
  <si>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</si>
  <si>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</si>
  <si>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</si>
  <si>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</si>
  <si>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</si>
  <si>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</si>
  <si>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</si>
  <si>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</si>
  <si>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</si>
  <si>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</si>
  <si>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</si>
  <si>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</si>
  <si>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</si>
  <si>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</si>
  <si>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</si>
  <si>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</si>
  <si>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</si>
  <si>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</si>
  <si>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</si>
  <si>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</si>
  <si>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</si>
  <si>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</si>
  <si>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</si>
  <si>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</si>
  <si>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</si>
  <si>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</si>
  <si>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</si>
  <si>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</si>
  <si>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</si>
  <si>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</si>
  <si>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</si>
  <si>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</si>
  <si>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</si>
  <si>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</si>
  <si>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</si>
  <si>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</si>
  <si>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</si>
  <si>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</si>
  <si>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</si>
  <si>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</si>
  <si>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</si>
  <si>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</si>
  <si>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</si>
  <si>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</si>
  <si>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</si>
  <si>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</si>
  <si>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</si>
  <si>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</si>
  <si>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</si>
  <si>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</si>
  <si>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</si>
  <si>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</si>
  <si>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</si>
  <si>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</si>
  <si>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</si>
  <si>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</si>
  <si>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</si>
  <si>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</si>
  <si>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</si>
  <si>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</si>
  <si>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</si>
  <si>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</si>
  <si>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</si>
  <si>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</si>
  <si>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</si>
  <si>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</si>
  <si>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</si>
  <si>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</si>
  <si>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</si>
  <si>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</si>
  <si>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</si>
  <si>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</si>
  <si>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</si>
  <si>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</si>
  <si>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</si>
  <si>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</si>
  <si>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</si>
  <si>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</si>
  <si>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</si>
  <si>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</si>
  <si>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</si>
  <si>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</si>
  <si>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</si>
  <si>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</si>
  <si>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</si>
  <si>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</si>
  <si>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Анкета для оценки эффективности муниципальной программы  ««Развитие жилья 
и жилищно - коммунального хозяйства 
на территории муниципального образования
муниципального района «Сыктывдинский»
на период до 2020 года»
"
на период до 2020 года
&lt;*&gt;</t>
  </si>
  <si>
    <t>да</t>
  </si>
  <si>
    <t>нет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</si>
  <si>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-10, выполнено 4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</si>
  <si>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11, достигнуто 10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</si>
  <si>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мероприятий).Запланировано 11, выполнено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</si>
</sst>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25" zoomScale="76" zoomScaleNormal="100" zoomScaleSheetLayoutView="76" workbookViewId="0">
      <selection activeCell="F32" sqref="F32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97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139.5" customHeight="1" x14ac:dyDescent="0.25">
      <c r="A4" s="72" t="s">
        <v>99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100</v>
      </c>
      <c r="F10" s="1">
        <f>IF(E10="да",1,0)</f>
        <v>1</v>
      </c>
      <c r="G10" s="21">
        <f>IF(E10="да",0.05,IF(E10="нет",0,""))</f>
        <v>0.05</v>
      </c>
    </row>
    <row r="11" spans="1:9" ht="149.25" customHeight="1" x14ac:dyDescent="0.25">
      <c r="A11" s="20" t="s">
        <v>6</v>
      </c>
      <c r="B11" s="22" t="s">
        <v>94</v>
      </c>
      <c r="C11" s="66" t="s">
        <v>95</v>
      </c>
      <c r="D11" s="20" t="s">
        <v>48</v>
      </c>
      <c r="E11" s="7" t="s">
        <v>101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100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100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101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101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100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100</v>
      </c>
      <c r="F18" s="1">
        <f>IF(E18="да",1,0)</f>
        <v>1</v>
      </c>
      <c r="G18" s="21">
        <f>IF(E18="да",0.02,IF(E18="нет",0,""))</f>
        <v>0.02</v>
      </c>
    </row>
    <row r="19" spans="1:7" ht="117.75" customHeight="1" x14ac:dyDescent="0.25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100</v>
      </c>
      <c r="F19" s="1">
        <f>IF(E19="да",1,0)</f>
        <v>1</v>
      </c>
      <c r="G19" s="21">
        <f>IF(E19="да",0.02,IF(E19="нет",0,""))</f>
        <v>0.02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4</v>
      </c>
      <c r="G21" s="3">
        <f>G22+G23+G24+G25+G26</f>
        <v>0.16</v>
      </c>
    </row>
    <row r="22" spans="1:7" ht="90" x14ac:dyDescent="0.25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100</v>
      </c>
      <c r="F22" s="1">
        <f>IF(E22="да",1,0)</f>
        <v>1</v>
      </c>
      <c r="G22" s="21">
        <f>IF(E22="да",0.04,IF(E22="нет",0,""))</f>
        <v>0.04</v>
      </c>
    </row>
    <row r="23" spans="1:7" ht="129" customHeight="1" x14ac:dyDescent="0.25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100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101</v>
      </c>
      <c r="F24" s="1">
        <f>IF(E24="да",1,0)</f>
        <v>0</v>
      </c>
      <c r="G24" s="21">
        <f>IF(E24="да",0.04,IF(E24="нет",0,""))</f>
        <v>0</v>
      </c>
    </row>
    <row r="25" spans="1:7" ht="286.5" customHeight="1" x14ac:dyDescent="0.25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100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100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1.9594845360824742</v>
      </c>
      <c r="G27" s="5">
        <f>G28+G29+G30</f>
        <v>0.32645012371134025</v>
      </c>
    </row>
    <row r="28" spans="1:7" ht="114" customHeight="1" x14ac:dyDescent="0.25">
      <c r="A28" s="20" t="s">
        <v>25</v>
      </c>
      <c r="B28" s="22" t="s">
        <v>84</v>
      </c>
      <c r="C28" s="22" t="s">
        <v>102</v>
      </c>
      <c r="D28" s="57" t="s">
        <v>48</v>
      </c>
      <c r="E28" s="32">
        <v>0.4</v>
      </c>
      <c r="F28" s="33">
        <f>E28</f>
        <v>0.4</v>
      </c>
      <c r="G28" s="34">
        <f>(F28*16.66)/100</f>
        <v>6.6640000000000005E-2</v>
      </c>
    </row>
    <row r="29" spans="1:7" ht="117.75" customHeight="1" x14ac:dyDescent="0.25">
      <c r="A29" s="20" t="s">
        <v>26</v>
      </c>
      <c r="B29" s="22" t="s">
        <v>85</v>
      </c>
      <c r="C29" s="61" t="s">
        <v>103</v>
      </c>
      <c r="D29" s="57" t="s">
        <v>48</v>
      </c>
      <c r="E29" s="32">
        <v>0.91</v>
      </c>
      <c r="F29" s="33">
        <f>E29</f>
        <v>0.91</v>
      </c>
      <c r="G29" s="34">
        <f>(F29*16.66)/100</f>
        <v>0.15160600000000002</v>
      </c>
    </row>
    <row r="30" spans="1:7" ht="123" customHeight="1" x14ac:dyDescent="0.25">
      <c r="A30" s="74" t="s">
        <v>27</v>
      </c>
      <c r="B30" s="77" t="s">
        <v>86</v>
      </c>
      <c r="C30" s="22" t="s">
        <v>87</v>
      </c>
      <c r="D30" s="74" t="s">
        <v>52</v>
      </c>
      <c r="E30" s="62">
        <f>E31/E32</f>
        <v>0.64948453608247425</v>
      </c>
      <c r="F30" s="33">
        <f>IF(E30&gt;1,1,E30)</f>
        <v>0.64948453608247425</v>
      </c>
      <c r="G30" s="34">
        <f>(F30*16.66)/100</f>
        <v>0.10820412371134021</v>
      </c>
    </row>
    <row r="31" spans="1:7" ht="80.25" customHeight="1" x14ac:dyDescent="0.25">
      <c r="A31" s="75"/>
      <c r="B31" s="78"/>
      <c r="C31" s="22" t="s">
        <v>104</v>
      </c>
      <c r="D31" s="75"/>
      <c r="E31" s="32">
        <v>0.63</v>
      </c>
      <c r="F31" s="33" t="s">
        <v>39</v>
      </c>
      <c r="G31" s="34" t="s">
        <v>39</v>
      </c>
    </row>
    <row r="32" spans="1:7" ht="92.25" customHeight="1" x14ac:dyDescent="0.25">
      <c r="A32" s="76"/>
      <c r="B32" s="79"/>
      <c r="C32" s="22" t="s">
        <v>88</v>
      </c>
      <c r="D32" s="76"/>
      <c r="E32" s="32">
        <v>0.97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11.959484536082474</v>
      </c>
      <c r="G33" s="38">
        <f>G9+G14+G21+G27</f>
        <v>0.6964501237113403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96</v>
      </c>
      <c r="C37" s="80"/>
      <c r="D37" s="80"/>
      <c r="E37" s="80"/>
      <c r="F37" s="80"/>
      <c r="G37" s="80"/>
    </row>
    <row r="38" spans="1:7" ht="54.75" customHeight="1" x14ac:dyDescent="0.25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Адекватна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0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98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44" t="s">
        <v>29</v>
      </c>
      <c r="B6" s="44" t="s">
        <v>49</v>
      </c>
      <c r="C6" s="88" t="s">
        <v>43</v>
      </c>
      <c r="D6" s="89"/>
      <c r="E6" s="89"/>
      <c r="F6" s="90"/>
    </row>
    <row r="7" spans="1:6" ht="52.5" customHeight="1" x14ac:dyDescent="0.25">
      <c r="A7" s="44" t="s">
        <v>30</v>
      </c>
      <c r="B7" s="45" t="s">
        <v>31</v>
      </c>
      <c r="C7" s="85" t="s">
        <v>89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90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91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92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93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86" t="s">
        <v>51</v>
      </c>
      <c r="B13" s="86"/>
      <c r="C13" s="86"/>
      <c r="D13" s="86"/>
      <c r="E13" s="86"/>
      <c r="F13" s="86"/>
    </row>
    <row r="14" spans="1:6" ht="34.5" customHeight="1" x14ac:dyDescent="0.25">
      <c r="A14" s="86" t="s">
        <v>55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2017-12-11T12:13:56Z</cp:lastPrinted>
  <dcterms:created xsi:type="dcterms:W3CDTF">2016-01-22T12:00:45Z</dcterms:created>
  <dcterms:modified xsi:type="dcterms:W3CDTF">2019-03-05T08:36:37Z</dcterms:modified>
</cp:coreProperties>
</file>