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35" windowHeight="114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'Лист1'!$C$26</definedName>
    <definedName name="_xlnm.Print_Area" localSheetId="0">'Лист1'!$A$3:$I$845</definedName>
  </definedNames>
  <calcPr fullCalcOnLoad="1"/>
</workbook>
</file>

<file path=xl/sharedStrings.xml><?xml version="1.0" encoding="utf-8"?>
<sst xmlns="http://schemas.openxmlformats.org/spreadsheetml/2006/main" count="1086" uniqueCount="218">
  <si>
    <t>Статус</t>
  </si>
  <si>
    <t>Наименование муниципальной программы, подпрограммы муниципальной программы, основного мероприятия</t>
  </si>
  <si>
    <t>Источник финансировыния</t>
  </si>
  <si>
    <t>Оценка расходов (тыс. руб.), года</t>
  </si>
  <si>
    <t>Муниципальная программа</t>
  </si>
  <si>
    <t>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</si>
  <si>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Всего</t>
  </si>
  <si>
    <t>местный бюджет</t>
  </si>
  <si>
    <t>республиканский бюджет</t>
  </si>
  <si>
    <t>федеральный бюджет</t>
  </si>
  <si>
    <t>государственные внебюджетные фонды</t>
  </si>
  <si>
    <t>юридические лица</t>
  </si>
  <si>
    <t>средства от приносящей доход деятельности</t>
  </si>
  <si>
    <t>Подпрограмма 1</t>
  </si>
  <si>
    <t>"Комплексное развитие коммунальной ифраструктуры в МО МР "Сыктывдинский"</t>
  </si>
  <si>
    <t>Задача 1.</t>
  </si>
  <si>
    <t>Развитие инфраструктуры энергетического комплекса</t>
  </si>
  <si>
    <t>Основное мероприятие 1.1.</t>
  </si>
  <si>
    <t>Строительство, реконструкция и техперевооружение  объектов коммунального хозяйства</t>
  </si>
  <si>
    <t>Строительство котельной с. Зеленец</t>
  </si>
  <si>
    <t>Основное мероприятие 1.2.</t>
  </si>
  <si>
    <t>Капитальный ремонт и ремонт объектов коммунального хозяйства</t>
  </si>
  <si>
    <t>мероприятие 1.1.1</t>
  </si>
  <si>
    <t>мероприятие 1.2.1</t>
  </si>
  <si>
    <t>мероприятие 1.2.2</t>
  </si>
  <si>
    <t>Капитальный ремонт и ремонт многоквартирных домов</t>
  </si>
  <si>
    <t>Задача 2</t>
  </si>
  <si>
    <t>Развитие инфрастуктуры водоснабжения, водоотведения и очистки сточных вод</t>
  </si>
  <si>
    <t>Основное мероприятие 2.1</t>
  </si>
  <si>
    <t>Капитальный ремонт и ремонт объектов водоснабжения и водоотведения</t>
  </si>
  <si>
    <t>мероприятие 2.1.1</t>
  </si>
  <si>
    <t>Ремонт канализационных сетей в с. Выльгорт м. Пичипашня</t>
  </si>
  <si>
    <t>Основное мероприятие 2.2</t>
  </si>
  <si>
    <t>Строительство и реконструкция с приобритением российского обрудования и материалов и использованием инновационной продукции, обеспечивающей энергосбережение и повышение энергитической эффективности, в населенных пунктах с численостью населения до 100 тыс. чел</t>
  </si>
  <si>
    <t>мероприятие 2.2.1</t>
  </si>
  <si>
    <t>мероприятие 2.2.2</t>
  </si>
  <si>
    <t>Устройство модульной устанковой механической очисткой воды на скважине № 1490-Э, № 1771 в с. Ыб Сыктывдинского района Республики Коми, в том числе ПИР</t>
  </si>
  <si>
    <t>Устройство модульной устанковой механической очисткой воды на скважине № 2307, № 2199 в с. Слудка Сыктывдинского района Республики Коми, в том числе ПИР</t>
  </si>
  <si>
    <t>Основное мероприятие 2.3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</si>
  <si>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продукции,обеспечивающей энергосбережение и повышение энергетической эффективности</t>
  </si>
  <si>
    <t>мероприятие 2.3.1</t>
  </si>
  <si>
    <t>Реконструкция канализационного коллектора в с. Зеленец (МР "Сыктывдинский")</t>
  </si>
  <si>
    <t>Основное мероприятие 2.4</t>
  </si>
  <si>
    <t>Строительство и реконструкция объектов водоснабжения и водоотведения для обеспечения застраиваемых территорий коммунальной инфраструктуры</t>
  </si>
  <si>
    <t>Содействие в 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продукции,обеспечивающей энергосбережение и повышение энергетической эффективности</t>
  </si>
  <si>
    <t>Основное мероприятие 2.5</t>
  </si>
  <si>
    <t>мероприятие 2.5.1</t>
  </si>
  <si>
    <t>Строительство канализационных очистных сооружений в с. Слудка, в том числе ПИР (МР "Сыктывдинский")</t>
  </si>
  <si>
    <t>Основное мероприятие 2.6</t>
  </si>
  <si>
    <t>мероприятие 2.6.1</t>
  </si>
  <si>
    <t>Строительство: «Водопровод d = 160 мм от ВК-1 до ТК-5 в  с. Зеленец Сыктывдинского района»</t>
  </si>
  <si>
    <t>мероприятие 2.6.2</t>
  </si>
  <si>
    <t>Подготовка проектно-сметной документации и проведение государственной экспертизы проектно-сметной документации  « Водопровод d = 160 мм от ВК-1 до ТК-5 в с. Зеленец Сыктывдинского района»</t>
  </si>
  <si>
    <t>Задача 3</t>
  </si>
  <si>
    <t>Повышение качества жилищно-коммунальных услуг, оказываемых управляющими организациями;</t>
  </si>
  <si>
    <t>Основное мероприятие 3.1</t>
  </si>
  <si>
    <t>Стимулирование успешных управляющих организаций</t>
  </si>
  <si>
    <t>Задача 4</t>
  </si>
  <si>
    <t>Содействие в обеспечении граждан твердым топливом поставщиками, работающим по договорам</t>
  </si>
  <si>
    <t>Основное мероприятие 4.1</t>
  </si>
  <si>
    <t>Задача 5</t>
  </si>
  <si>
    <t>Обеспечение населенных пунктов муниципального района современной документацией, картографической информацией, информацией о территориальном планировании и градостроительном развития, и на их основе, нормативными правовыми актами по градостроительному регулированию застройки сельских поселений</t>
  </si>
  <si>
    <t>Основное мероприятие5.1</t>
  </si>
  <si>
    <t>Разработка генеральных планов и правил землепользования и застройки</t>
  </si>
  <si>
    <t>мероприятие 5.1.1</t>
  </si>
  <si>
    <t>Разработка генеральных планов и правил землепользования и застройки сельского поселения "Нювчим"</t>
  </si>
  <si>
    <t>Разработка генеральных планов и правил землепользования и застройки сельского поселения "Яснэг"</t>
  </si>
  <si>
    <t>мероприятие 5.1.2</t>
  </si>
  <si>
    <t>Подпрограмма 2</t>
  </si>
  <si>
    <t>"Энергосбережение и повышение энергоэффективности в МО МР "Сыктывдинский"</t>
  </si>
  <si>
    <t>Энергосбережение и повышение энергетической эффективности в бюджетных учреждениях и иных организацияхорганизациях с участием администрации муниципального района, администраций сельских поселении, бюджетных учреждений</t>
  </si>
  <si>
    <t>осуществление организационных,  нормативно-правовых,          экономических, научно-технических                  и технологических   мероприятий, обеспечивающих                 рост энергетической  эффективности экономики и бюджетной сферы района</t>
  </si>
  <si>
    <t>внедрение энергосберегающих технологий, оборудования и материалов в бюджетной сфере</t>
  </si>
  <si>
    <t>Основное мероприятие 1.3.</t>
  </si>
  <si>
    <t>уменьшение удельного потребления  энергетических ресурсов на единицу выпускаемой продукции в реальном секторе экономики</t>
  </si>
  <si>
    <t>Основное мероприятие 1.4.</t>
  </si>
  <si>
    <t>снижение потерь в электро- и теплосетях,   а   также   в   сетях водоснабжения</t>
  </si>
  <si>
    <t>Основное мероприятие 1.5.</t>
  </si>
  <si>
    <t>нормирование  и  установление обоснованных                лимитов потребления       энергетических ресурсов</t>
  </si>
  <si>
    <t>Задача 2.</t>
  </si>
  <si>
    <t>Энергосбережение и повышение энергетической эффективности в системе наружного освещения</t>
  </si>
  <si>
    <t>Основное мероприятие 2.1.</t>
  </si>
  <si>
    <t>расширение практики применения энергосберегающих технологий при модернизации, реконструкции  и  капитальном ремонте основных фондов</t>
  </si>
  <si>
    <t>Основное мероприятие 2.2.</t>
  </si>
  <si>
    <t>создание условий для развития рынка энергосервисных услуг и энергетических обследований на территории муниципального района.</t>
  </si>
  <si>
    <t>Основное мероприятие 2.3.</t>
  </si>
  <si>
    <t>создание условий для привлечения инвестиций в целях внедрения энергосберегающих технологий</t>
  </si>
  <si>
    <t>Задача 3.</t>
  </si>
  <si>
    <t>Популяризация энергосбережения в муниципальном районе «Сыктывдинский»</t>
  </si>
  <si>
    <t>Основное мероприятие 3.1.</t>
  </si>
  <si>
    <t>содействие в распространении информации направленные на энергосбережение и повышение энергетической эффективности</t>
  </si>
  <si>
    <t>Подпрограмма 3</t>
  </si>
  <si>
    <t>«Переселения граждан из аварийного и ветхого жилья, проживающих на территории МО МР «Сыктывдинский»</t>
  </si>
  <si>
    <t>Строительство жилья для переселения граждан из аварийного жилищного фонда, отвечающего комфортностью и безопасностью условий для проживания граждан</t>
  </si>
  <si>
    <t>Строительство       жилья       для переселения     граждан          из аварийного жилищного фонда, отвечающего комфортностью и безопасностью     условий    для проживания граждан</t>
  </si>
  <si>
    <t>мероприятие 1.1.2</t>
  </si>
  <si>
    <t>мероприятие 1.1.3</t>
  </si>
  <si>
    <t>мероприятие 1.1.4</t>
  </si>
  <si>
    <t>мероприятие 1.1.5</t>
  </si>
  <si>
    <t>мероприятие 1.1.6</t>
  </si>
  <si>
    <t>мероприятие 1.1.7</t>
  </si>
  <si>
    <t>мероприятие 1.1.8</t>
  </si>
  <si>
    <t>Снос освободившегося аварийного жилищного фонда</t>
  </si>
  <si>
    <t>Снос многоквартирного жилого дома в с.Выльгорт, ул.Рабочая, д.10</t>
  </si>
  <si>
    <t>мероприятие 2.1.2</t>
  </si>
  <si>
    <t>Снос многоквартирного жилого дома в с.Выльгорт, ул.Рабочая, Д.17</t>
  </si>
  <si>
    <t>мероприятие 2.1.3</t>
  </si>
  <si>
    <t>Снос многоквартирного жилого дома в с.Пажга, п.Гарьинский, ул.Школьная, д.З</t>
  </si>
  <si>
    <t>мероприятие 2.1.4</t>
  </si>
  <si>
    <t>мероприятие 2.1.5</t>
  </si>
  <si>
    <t>мероприятие 2.1.6</t>
  </si>
  <si>
    <t>мероприятие 2.1.7</t>
  </si>
  <si>
    <t>Снос многоквартирного жилого дома в с.Пажга, п.Гарьинский, ул.Октябрьская, д. 13</t>
  </si>
  <si>
    <t>Снос многоквартирного жилого дома в с.Пажга, п.Гарьинский, ул.Октябрьская, д.20</t>
  </si>
  <si>
    <t>Снос многоквартирного жилого дома в с.Пажга, п.Гарьинский, ул .Набережная, д.21</t>
  </si>
  <si>
    <t>Снос многоквартирного жилого дома в с.Выльгорт, ул.Д.Каликовой, д.200</t>
  </si>
  <si>
    <t>Подпрограмма 4</t>
  </si>
  <si>
    <t>«Устойчивое развитие сельских территорий МО МР «Сыктывдинский»</t>
  </si>
  <si>
    <t>Повышение уровня благоустройства населенных пунктов инженерной инфраструктурой;</t>
  </si>
  <si>
    <t>Строительство объектов инженерной    инфраструктуры в сельской местности</t>
  </si>
  <si>
    <t>Газоснабжение индивидуальных жилых домов Северная, Сидорова, Советская, Набережная эксп. поселка. Палевицы</t>
  </si>
  <si>
    <t>«Газоснабжение микрорайона индивидуальных жилых домов по Родниковому проезду 1,2,3,4,5; ул.О.Мальцевой 16а, 28б в с. Выльгорт,Сыктывдинский  район. Газопровод высокого и среднего давления»</t>
  </si>
  <si>
    <t>«Газоснабжение микрорайона индивидуальных жилых домов по Родниковому проезду 1,2,3,4,5; ул.О.Мальцевой 16а, 28б в с. Выльгорт, Сыктывдинский  район»</t>
  </si>
  <si>
    <t>Содержание газопроводов (ТО, страхование, диагностирование, постановка на учет в государственных органах)</t>
  </si>
  <si>
    <t>Техническое обслуживание газопроводов</t>
  </si>
  <si>
    <t>Страхование газопроводов</t>
  </si>
  <si>
    <t>Диагностирование газопроводов</t>
  </si>
  <si>
    <t>Проведение кадастровых работ на газопроводы</t>
  </si>
  <si>
    <t>Удовлетворение потребности молодых семей в благоустроенном жилье;</t>
  </si>
  <si>
    <t>Основное мероприятие2.1.</t>
  </si>
  <si>
    <t>Разработка организационного и финансового механизма поддержки молодых семей, нуждающихся в улучшении жилищных условий, при строительстве (приобретении) жилья</t>
  </si>
  <si>
    <t>Организация  информационно-разъяснительной и консультативной работы с молодыми семьями</t>
  </si>
  <si>
    <t>Подготовка и распространение в средствах массовой информации материалов о  целях,  задачах  и ходе реализации программы</t>
  </si>
  <si>
    <t>Основное мероприятие2.2.</t>
  </si>
  <si>
    <t>Создание условий для привлечения молодыми семьями собственных средств, дополнительных финансовых средств банков и других организаций, предоставляющих жилищные кредиты и займы для приобретения жилья или строительства индивидуального жилья</t>
  </si>
  <si>
    <t>мероприятие 1.1.9</t>
  </si>
  <si>
    <t>Строительство и реконструкция объектов водоснабжения с приобретением российского оборудования и материалов и использованием инновационной продукции,обеспечивающей энергосбережение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</si>
  <si>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>Ликвидация освободившегося аварийного жилищного фонда</t>
  </si>
  <si>
    <t>Долевое участие в строительстве 12-ти квартирного дома в с.Выльгорт (2 этап)</t>
  </si>
  <si>
    <t>Долевое участие в строительстве 10-и квартирного дома в с.Пажга (2 этап)</t>
  </si>
  <si>
    <t>Долевое участие в строительстве 12-и квартирного жилого дома в с.Ыб (2 этап)</t>
  </si>
  <si>
    <t>Долевое участие в строительстве многоквартирного жилого дома в с.Зеленец (1 этап)</t>
  </si>
  <si>
    <t>Долевое участие в строительстве 9-ти квартирного жилого дома в п. Нювчим (2 этап)</t>
  </si>
  <si>
    <t>Долевое участие в строительстве 6-ти квартирного жилого дома в п. Яснэг (2 этап)</t>
  </si>
  <si>
    <t>мероприятие 1.1.10.</t>
  </si>
  <si>
    <t>Ремонт тепловых сетей в с. Выльгорт от котельной «Центральная» до жилых домов по ул. Гагарина №10, 12, 14»</t>
  </si>
  <si>
    <t>мероприятие 2.2.3</t>
  </si>
  <si>
    <t>Оснащение скважины на воду №1357 оборудованием механической очистки воды для хозяйственно-питьевых нужд в с. Пажга Сыктывдинского района</t>
  </si>
  <si>
    <t>мероприятие1.2.1</t>
  </si>
  <si>
    <t>мероприятие1.2.2</t>
  </si>
  <si>
    <t>мероприятие1.2.4</t>
  </si>
  <si>
    <t>«Газоснабжение микрорайона индивидуальных жилых домов с. Выльгорт, Дав-3, ул. Солнечная, проезд 2 д. № 1.9, 13.4; проезд 3, д. № 2,4,8,10; проезд 4, д. № 1,2,4,5,7,8,9,10,11,14,15; ул. Вавилина д. 27; ул. Нагорная д. 73, 74. Наружный газопровод.</t>
  </si>
  <si>
    <t>Долевое участие в строительстве 11-квартирного дома в с.Выльгорт (3 этап)</t>
  </si>
  <si>
    <t>Долевое участие в строительстве 8-и квартир в с.Пажга (4 этап)</t>
  </si>
  <si>
    <t>Приобретение 12 квартир в с.Выльгорт Сыктывдинского района для муниципальных нужд для переселения граждан из аварийного жилищного фонда (4 этап).</t>
  </si>
  <si>
    <t>Приобретение семи квартир в с.Выльгорт Сыктывдинского района для муниципальных нужд для переселения граждан из аварийного жилищного фонда (3 этап).</t>
  </si>
  <si>
    <t>мероприятие 1.1.11.</t>
  </si>
  <si>
    <t>мероприятие 1.1.12.</t>
  </si>
  <si>
    <t>Приобретение 6 жилых помещений (квартир) у застройщика, лиц, не являющихся застройщиками, для переселения граждан из аварийного жилищного фонда в с.Выльгорт Сыктывдинского района посредством купли-продажи помещения в строящемся или введенном в эксплуатацию многоквартирном доме (3 этап)</t>
  </si>
  <si>
    <t>мероприятие1.2.3</t>
  </si>
  <si>
    <t>Обустройство водоколонки сельского поселения Нювчим</t>
  </si>
  <si>
    <t>Задача 4.</t>
  </si>
  <si>
    <t>Основное мероприятие 4.1.</t>
  </si>
  <si>
    <t>Инвентаризация объектов недвижимого имущества, используемых для передачи энергетических ресурсов (включая газоснабжение, тепло- и электроснабжение) в муниципальном районе «Сыктывдинский»</t>
  </si>
  <si>
    <t>Выявление бесхозяйных объектов недвижимого имущества, используемых для передачи энергетических ресурсов (включая газоснабжение, тепло- и электроснабжение) в муниципальном районе «Сыктывдинский»</t>
  </si>
  <si>
    <t>мероприятие 5.1.3</t>
  </si>
  <si>
    <t>мероприятие 5.1.4</t>
  </si>
  <si>
    <t>мероприятие 5.1.5</t>
  </si>
  <si>
    <t>мероприятие 5.1.6</t>
  </si>
  <si>
    <t>мероприятие 5.1.7</t>
  </si>
  <si>
    <t>мероприятие 5.1.8</t>
  </si>
  <si>
    <t>мероприятие 5.1.9</t>
  </si>
  <si>
    <t>Разработка генеральных планов и правил землепользования и застройки сельского поселения "Мандач"</t>
  </si>
  <si>
    <t>Разработка генеральных планов и правил землепользования и застройки сельского поселения "Озел"</t>
  </si>
  <si>
    <t>Корректировка генеральных планов и правил землепользования и застройки сельского поселения "Выльгорт"</t>
  </si>
  <si>
    <t>Корректировка генеральных планов и правил землепользования и застройки сельского поселения "Зеленец"</t>
  </si>
  <si>
    <t>Корректировка генеральных планов и правил землепользования и застройки сельского поселения "Ыб"</t>
  </si>
  <si>
    <t>Разработка местных нормативов градостроительного проектирования муниципального района "Сыктывдинский"</t>
  </si>
  <si>
    <t xml:space="preserve">Разработка местных нормативов градостроительного проектирования сельских поселений на территории муниципального района "Сыктывдинский" </t>
  </si>
  <si>
    <t>Реконструкция котельной (перевод с угля на газ) с.Палевицы (школа)</t>
  </si>
  <si>
    <t>Реконструкция котельной (перевод с угля на газ) с.Палевицы (центральная)</t>
  </si>
  <si>
    <t>Реконструкция котельной (перевод с угля на газ) д.Гавриловка</t>
  </si>
  <si>
    <t>Реконструкция котельной (перевод с угля на газ) с.Выльгорт (ДАВ-2)</t>
  </si>
  <si>
    <t>Строительство когенерации (установка газопоршневой энергетической установки мощностью 25МВт) в с.Выльгорт м.Пичипашня</t>
  </si>
  <si>
    <t>мероприятие 1.2.3</t>
  </si>
  <si>
    <t>Ремонт участка подземной тепловой сети от ввода в котельную «Сельхозтехникум» до ТК (ул.О.Мальцевой, д.76) в с.Выльгорт</t>
  </si>
  <si>
    <t>Ремонт канализационных очистных сооружений с.Часово, д.Малая Слуда сельского поселения Часово</t>
  </si>
  <si>
    <t>мероприятие 2.3.2</t>
  </si>
  <si>
    <t>Строительство наружной канализации по объекту: МКД по адресу: с.Зеленец, ул.Центральная, 10, ул.Набережная, 14</t>
  </si>
  <si>
    <t>Строительство разводящих сетей газоснабжения в с.Часово, в том числе ПИР</t>
  </si>
  <si>
    <t>Строительство разводящих сетей газоснабжения в с.Шошка, в том числе ПИР</t>
  </si>
  <si>
    <t>Строительство разводящих сетей газоснабжения в с.Пажга, в том числе ПИР</t>
  </si>
  <si>
    <t>Строительство разводящих сетей газоснабжения в с.Нювчим, в том числе ПИР</t>
  </si>
  <si>
    <t xml:space="preserve"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 в Порядке согласно приложению 2 к Программе </t>
  </si>
  <si>
    <t>Реализация народных проектов, прошедших отбор в рамках проекта "Народный бюджет"</t>
  </si>
  <si>
    <t>Приобретение  жилых помещений (квартир) у застройщика, лиц, не являющихся застройщиками, для переселения граждан из аварийного жилищного фонда в с.Пажга, Сыктывдинского района посредством купли-продажи помещения в строящемся или введенном в эксплуатацию многоквартирном доме (3 этап)</t>
  </si>
  <si>
    <t>мероприятие 1.1.13.</t>
  </si>
  <si>
    <t>мероприятие 1.1.14.</t>
  </si>
  <si>
    <t>Приобретение жилых помещений (квартир) у застройщика, лиц, не являющихся застройщиками, для переселения граждан из аварийного жилищного фонда в с.Зеленец, Сыктывдинского района посредством купли-продажи помещения в строящемся или введенном в эксплуатацию многоквартирном доме (4 этап)</t>
  </si>
  <si>
    <t>мероприятие 1.1.15.</t>
  </si>
  <si>
    <t>Приобретение  жилых помещений (квартир) у застройщика, лиц, не являющихся застройщиками, для переселения граждан из аварийного жилищного фонда в с.Ыб, Сыктывдинского района посредством купли-продажи помещения в строящемся или введенном в эксплуатацию многоквартирном доме (4 этап)</t>
  </si>
  <si>
    <t>мероприятие 1.1.16.</t>
  </si>
  <si>
    <t>Приобретение  жилых помещений (квартир) у застройщика, лиц, не являющихся застройщиками, для переселения граждан из аварийного жилищного фонда в с.Пажга, Сыктывдинского района посредством купли-продажи помещения в строящемся или введенном в эксплуатацию многоквартирном доме (4 этап)</t>
  </si>
  <si>
    <t>"Наружные сети газоснабжения 13 км Сысольского шоссе с. Выльгорт Сыктывдинского района"</t>
  </si>
  <si>
    <t>мероприятие 1.2.4</t>
  </si>
  <si>
    <t>Проектирование установки резервного топлива на котельной "СХТ" с. Выльгорт</t>
  </si>
  <si>
    <t>мероприятие 1.2.5</t>
  </si>
  <si>
    <t>Проектирование установки резервного топлива на котельной "Центральная" с. Выльгорт</t>
  </si>
  <si>
    <t>мероприятие 1.2.6</t>
  </si>
  <si>
    <t>Проектирование установки резервного топлива на котельной "Птицефабрика" с. Выльгорт</t>
  </si>
  <si>
    <t>мероприятие 1.2.7</t>
  </si>
  <si>
    <t>Проектирование установки резервного топлива на котельной "Центральная" с. Зеленец</t>
  </si>
  <si>
    <t>Подготовка документов для  участия  Администрации района в конкурсе по предоставлению  средств  федерального и  республиканского бюджета, предусматриваемых на реализацию федеральной целевой программы «Жилище» на 2015-2020гг. (далее - ФЦП "Жилище" на 2015-2020гг.)</t>
  </si>
  <si>
    <t>Предоставление молодым семьям, нуждающимся в улучшении жилищных условий, являющихся участниками подпрограммы "Обеспечение   жильем молодых семей" ФЦП "Жилище"  на  2015  - 2020 годы  социальных выплат на строительство или приобретение жилья</t>
  </si>
  <si>
    <t>Разработка проекта планировки и межевания территории, обновление данных по техническому отчету по объекту: "Газоснабжение жилых домов в д. Гавриловка Сыктывдинского района Республики Коми"</t>
  </si>
  <si>
    <t>Таблица 3</t>
  </si>
  <si>
    <t xml:space="preserve"> Ресурсное обеспечение и прогнозная (справочная) оценка расходов местного бюджета, республиканского бюджета Республики Коми (с учетом средств федерального бюджета), бюджетов государственных внебюджетных фондов Республики Коми и юридических лиц на реализацию целей муниципальной программы (тыс. руб.)</t>
  </si>
  <si>
    <t>Строительство 24-х  квартирного дома в по ул. Рабочая с.Выльгорт (1 этап)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</si>
</sst>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vertical="center"/>
    </xf>
    <xf numFmtId="2" fontId="30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/>
    </xf>
    <xf numFmtId="2" fontId="0" fillId="35" borderId="10" xfId="0" applyNumberForma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 wrapText="1"/>
    </xf>
    <xf numFmtId="2" fontId="0" fillId="13" borderId="10" xfId="0" applyNumberFormat="1" applyFill="1" applyBorder="1" applyAlignment="1">
      <alignment horizontal="center" vertical="center" wrapText="1"/>
    </xf>
    <xf numFmtId="4" fontId="0" fillId="13" borderId="10" xfId="0" applyNumberForma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" fontId="0" fillId="37" borderId="10" xfId="0" applyNumberFormat="1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12" borderId="11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12" borderId="13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top" wrapText="1"/>
    </xf>
    <xf numFmtId="0" fontId="30" fillId="19" borderId="12" xfId="0" applyFont="1" applyFill="1" applyBorder="1" applyAlignment="1">
      <alignment horizontal="center" vertical="top" wrapText="1"/>
    </xf>
    <xf numFmtId="0" fontId="30" fillId="19" borderId="13" xfId="0" applyFont="1" applyFill="1" applyBorder="1" applyAlignment="1">
      <alignment horizontal="center" vertical="top" wrapText="1"/>
    </xf>
    <xf numFmtId="0" fontId="30" fillId="38" borderId="11" xfId="0" applyFont="1" applyFill="1" applyBorder="1" applyAlignment="1">
      <alignment horizontal="center" vertical="top" wrapText="1"/>
    </xf>
    <xf numFmtId="0" fontId="30" fillId="38" borderId="12" xfId="0" applyFont="1" applyFill="1" applyBorder="1" applyAlignment="1">
      <alignment horizontal="center" vertical="top" wrapText="1"/>
    </xf>
    <xf numFmtId="0" fontId="30" fillId="38" borderId="13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38" borderId="10" xfId="0" applyFont="1" applyFill="1" applyBorder="1" applyAlignment="1">
      <alignment horizontal="center" vertical="top" wrapText="1"/>
    </xf>
    <xf numFmtId="0" fontId="30" fillId="19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13" borderId="11" xfId="0" applyFont="1" applyFill="1" applyBorder="1" applyAlignment="1">
      <alignment horizontal="center" vertical="top" wrapText="1"/>
    </xf>
    <xf numFmtId="0" fontId="30" fillId="13" borderId="12" xfId="0" applyFont="1" applyFill="1" applyBorder="1" applyAlignment="1">
      <alignment horizontal="center" vertical="top" wrapText="1"/>
    </xf>
    <xf numFmtId="0" fontId="30" fillId="13" borderId="13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2"/>
  <sheetViews>
    <sheetView tabSelected="1" zoomScale="85" zoomScaleNormal="85" zoomScalePageLayoutView="0" workbookViewId="0" topLeftCell="A511">
      <selection activeCell="C523" sqref="C523"/>
    </sheetView>
  </sheetViews>
  <sheetFormatPr defaultColWidth="9.140625" defaultRowHeight="15"/>
  <cols>
    <col min="1" max="1" width="18.57421875" style="0" customWidth="1"/>
    <col min="2" max="2" width="54.28125" style="0" customWidth="1"/>
    <col min="3" max="3" width="39.7109375" style="0" customWidth="1"/>
    <col min="4" max="4" width="12.00390625" style="0" bestFit="1" customWidth="1"/>
    <col min="5" max="5" width="12.7109375" style="0" customWidth="1"/>
    <col min="6" max="6" width="12.28125" style="0" customWidth="1"/>
    <col min="7" max="7" width="12.57421875" style="0" customWidth="1"/>
    <col min="8" max="8" width="12.140625" style="0" customWidth="1"/>
    <col min="9" max="9" width="9.28125" style="0" bestFit="1" customWidth="1"/>
    <col min="11" max="11" width="11.7109375" style="0" customWidth="1"/>
    <col min="12" max="12" width="9.8515625" style="0" bestFit="1" customWidth="1"/>
  </cols>
  <sheetData>
    <row r="1" spans="7:9" ht="15.75">
      <c r="G1" s="68" t="s">
        <v>215</v>
      </c>
      <c r="H1" s="68"/>
      <c r="I1" s="68"/>
    </row>
    <row r="2" spans="1:9" ht="33.75" customHeight="1">
      <c r="A2" s="67" t="s">
        <v>216</v>
      </c>
      <c r="B2" s="67"/>
      <c r="C2" s="67"/>
      <c r="D2" s="67"/>
      <c r="E2" s="67"/>
      <c r="F2" s="67"/>
      <c r="G2" s="67"/>
      <c r="H2" s="67"/>
      <c r="I2" s="67"/>
    </row>
    <row r="3" spans="1:12" ht="15">
      <c r="A3" s="55" t="s">
        <v>0</v>
      </c>
      <c r="B3" s="55" t="s">
        <v>1</v>
      </c>
      <c r="C3" s="55" t="s">
        <v>2</v>
      </c>
      <c r="D3" s="55" t="s">
        <v>3</v>
      </c>
      <c r="E3" s="55"/>
      <c r="F3" s="55"/>
      <c r="G3" s="55"/>
      <c r="H3" s="55"/>
      <c r="I3" s="55"/>
      <c r="J3" s="1"/>
      <c r="K3" s="1"/>
      <c r="L3" s="1"/>
    </row>
    <row r="4" spans="1:12" ht="69.75" customHeight="1">
      <c r="A4" s="55"/>
      <c r="B4" s="55"/>
      <c r="C4" s="55"/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>
        <v>2020</v>
      </c>
      <c r="J4" s="1"/>
      <c r="K4" s="1">
        <v>2016</v>
      </c>
      <c r="L4" s="1">
        <v>2017</v>
      </c>
    </row>
    <row r="5" spans="1:12" ht="1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1"/>
      <c r="K5" s="1"/>
      <c r="L5" s="1"/>
    </row>
    <row r="6" spans="1:12" ht="15.75" customHeight="1">
      <c r="A6" s="50" t="s">
        <v>4</v>
      </c>
      <c r="B6" s="50" t="s">
        <v>5</v>
      </c>
      <c r="C6" s="3" t="s">
        <v>6</v>
      </c>
      <c r="D6" s="12">
        <f aca="true" t="shared" si="0" ref="D6:I6">SUM(D7:D12)</f>
        <v>220663.48494</v>
      </c>
      <c r="E6" s="12">
        <f t="shared" si="0"/>
        <v>80693.12645000001</v>
      </c>
      <c r="F6" s="12">
        <f t="shared" si="0"/>
        <v>32402.494290000002</v>
      </c>
      <c r="G6" s="12">
        <f t="shared" si="0"/>
        <v>100</v>
      </c>
      <c r="H6" s="12">
        <f t="shared" si="0"/>
        <v>100</v>
      </c>
      <c r="I6" s="12">
        <f t="shared" si="0"/>
        <v>250</v>
      </c>
      <c r="J6" s="1"/>
      <c r="K6" s="1"/>
      <c r="L6" s="23">
        <f>16355.71-F6</f>
        <v>-16046.784290000003</v>
      </c>
    </row>
    <row r="7" spans="1:12" ht="15">
      <c r="A7" s="50"/>
      <c r="B7" s="50"/>
      <c r="C7" s="36" t="s">
        <v>7</v>
      </c>
      <c r="D7" s="13">
        <f aca="true" t="shared" si="1" ref="D7:E12">D14+D371+D476+D672</f>
        <v>15612.848399999999</v>
      </c>
      <c r="E7" s="28">
        <f t="shared" si="1"/>
        <v>18354.57525</v>
      </c>
      <c r="F7" s="13">
        <f>F14+F371+F476+F672</f>
        <v>9543.58188</v>
      </c>
      <c r="G7" s="13">
        <f aca="true" t="shared" si="2" ref="G7:I12">G14+G371+G476+G672</f>
        <v>100</v>
      </c>
      <c r="H7" s="13">
        <f t="shared" si="2"/>
        <v>100</v>
      </c>
      <c r="I7" s="13">
        <f t="shared" si="2"/>
        <v>250</v>
      </c>
      <c r="J7" s="1"/>
      <c r="K7" s="23">
        <f>18436.13-E7</f>
        <v>81.55474999999933</v>
      </c>
      <c r="L7" s="23">
        <f>3098.08-F7</f>
        <v>-6445.50188</v>
      </c>
    </row>
    <row r="8" spans="1:12" ht="15.75" customHeight="1">
      <c r="A8" s="50"/>
      <c r="B8" s="50"/>
      <c r="C8" s="36" t="s">
        <v>8</v>
      </c>
      <c r="D8" s="13">
        <f t="shared" si="1"/>
        <v>107283.26986999999</v>
      </c>
      <c r="E8" s="13">
        <f t="shared" si="1"/>
        <v>19666.12231</v>
      </c>
      <c r="F8" s="28">
        <f>SUM(F15+F372+F477+F673)</f>
        <v>10931.63484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"/>
      <c r="K8" s="23">
        <f>19584.57-E8</f>
        <v>-81.55230999999912</v>
      </c>
      <c r="L8" s="23">
        <f>5974.7-F8</f>
        <v>-4956.934840000001</v>
      </c>
    </row>
    <row r="9" spans="1:12" ht="16.5" customHeight="1">
      <c r="A9" s="50"/>
      <c r="B9" s="50"/>
      <c r="C9" s="36" t="s">
        <v>9</v>
      </c>
      <c r="D9" s="13">
        <f t="shared" si="1"/>
        <v>97767.36667</v>
      </c>
      <c r="E9" s="13">
        <f t="shared" si="1"/>
        <v>42672.42889</v>
      </c>
      <c r="F9" s="13">
        <f>SUM(F16+F373+F478+F674)</f>
        <v>11927.27757</v>
      </c>
      <c r="G9" s="13">
        <f t="shared" si="2"/>
        <v>0</v>
      </c>
      <c r="H9" s="13">
        <f t="shared" si="2"/>
        <v>0</v>
      </c>
      <c r="I9" s="13">
        <f t="shared" si="2"/>
        <v>0</v>
      </c>
      <c r="J9" s="1"/>
      <c r="K9" s="23">
        <f>42672.43-E9</f>
        <v>0.001109999997424893</v>
      </c>
      <c r="L9" s="1"/>
    </row>
    <row r="10" spans="1:12" ht="20.25" customHeight="1">
      <c r="A10" s="50"/>
      <c r="B10" s="50"/>
      <c r="C10" s="36" t="s">
        <v>10</v>
      </c>
      <c r="D10" s="13">
        <f t="shared" si="1"/>
        <v>0</v>
      </c>
      <c r="E10" s="13">
        <f t="shared" si="1"/>
        <v>0</v>
      </c>
      <c r="F10" s="13">
        <f>F17+F374+F479+F675</f>
        <v>0</v>
      </c>
      <c r="G10" s="13">
        <f t="shared" si="2"/>
        <v>0</v>
      </c>
      <c r="H10" s="13">
        <f t="shared" si="2"/>
        <v>0</v>
      </c>
      <c r="I10" s="13">
        <f t="shared" si="2"/>
        <v>0</v>
      </c>
      <c r="J10" s="1"/>
      <c r="K10" s="1"/>
      <c r="L10" s="1"/>
    </row>
    <row r="11" spans="1:12" ht="15">
      <c r="A11" s="50"/>
      <c r="B11" s="50"/>
      <c r="C11" s="36" t="s">
        <v>11</v>
      </c>
      <c r="D11" s="13">
        <f t="shared" si="1"/>
        <v>0</v>
      </c>
      <c r="E11" s="13">
        <f t="shared" si="1"/>
        <v>0</v>
      </c>
      <c r="F11" s="13">
        <f>F18+F375+F480+F676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"/>
      <c r="K11" s="1"/>
      <c r="L11" s="1"/>
    </row>
    <row r="12" spans="1:12" ht="33" customHeight="1">
      <c r="A12" s="50"/>
      <c r="B12" s="50"/>
      <c r="C12" s="36" t="s">
        <v>12</v>
      </c>
      <c r="D12" s="13">
        <f t="shared" si="1"/>
        <v>0</v>
      </c>
      <c r="E12" s="13">
        <f t="shared" si="1"/>
        <v>0</v>
      </c>
      <c r="F12" s="13">
        <f>F19+F376+F481+F677</f>
        <v>0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"/>
      <c r="K12" s="1"/>
      <c r="L12" s="1"/>
    </row>
    <row r="13" spans="1:12" ht="15.75" customHeight="1">
      <c r="A13" s="56" t="s">
        <v>13</v>
      </c>
      <c r="B13" s="56" t="s">
        <v>14</v>
      </c>
      <c r="C13" s="3" t="s">
        <v>6</v>
      </c>
      <c r="D13" s="12">
        <f aca="true" t="shared" si="3" ref="D13:I13">SUM(D14:D19)</f>
        <v>22394.204650000003</v>
      </c>
      <c r="E13" s="12">
        <f t="shared" si="3"/>
        <v>14051.949690000001</v>
      </c>
      <c r="F13" s="12">
        <f>SUM(F14:F19)</f>
        <v>7693.14572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"/>
      <c r="K13" s="23"/>
      <c r="L13" s="1"/>
    </row>
    <row r="14" spans="1:12" ht="15">
      <c r="A14" s="56"/>
      <c r="B14" s="56"/>
      <c r="C14" s="37" t="s">
        <v>7</v>
      </c>
      <c r="D14" s="2">
        <f aca="true" t="shared" si="4" ref="D14:I19">D21+D133+D266+D280+D294</f>
        <v>3238.81653</v>
      </c>
      <c r="E14" s="2">
        <f t="shared" si="4"/>
        <v>9801.46779</v>
      </c>
      <c r="F14" s="2">
        <f>F21+F133+F266+F280+F294</f>
        <v>3973.14572</v>
      </c>
      <c r="G14" s="2">
        <f t="shared" si="4"/>
        <v>0</v>
      </c>
      <c r="H14" s="2">
        <f t="shared" si="4"/>
        <v>0</v>
      </c>
      <c r="I14" s="2">
        <f t="shared" si="4"/>
        <v>0</v>
      </c>
      <c r="J14" s="1"/>
      <c r="K14" s="22"/>
      <c r="L14" s="1"/>
    </row>
    <row r="15" spans="1:12" ht="15.75" customHeight="1">
      <c r="A15" s="56"/>
      <c r="B15" s="56"/>
      <c r="C15" s="37" t="s">
        <v>8</v>
      </c>
      <c r="D15" s="2">
        <f t="shared" si="4"/>
        <v>15887.18812</v>
      </c>
      <c r="E15" s="2">
        <f t="shared" si="4"/>
        <v>4250.4819</v>
      </c>
      <c r="F15" s="2">
        <f>F22+F134+F267+F281+F295</f>
        <v>3720</v>
      </c>
      <c r="G15" s="2">
        <f t="shared" si="4"/>
        <v>0</v>
      </c>
      <c r="H15" s="2">
        <f t="shared" si="4"/>
        <v>0</v>
      </c>
      <c r="I15" s="2">
        <f t="shared" si="4"/>
        <v>0</v>
      </c>
      <c r="J15" s="1"/>
      <c r="K15" s="1"/>
      <c r="L15" s="1"/>
    </row>
    <row r="16" spans="1:12" ht="16.5" customHeight="1">
      <c r="A16" s="56"/>
      <c r="B16" s="56"/>
      <c r="C16" s="37" t="s">
        <v>9</v>
      </c>
      <c r="D16" s="2">
        <f t="shared" si="4"/>
        <v>3268.2</v>
      </c>
      <c r="E16" s="2">
        <f t="shared" si="4"/>
        <v>0</v>
      </c>
      <c r="F16" s="2">
        <f t="shared" si="4"/>
        <v>0</v>
      </c>
      <c r="G16" s="2">
        <f t="shared" si="4"/>
        <v>0</v>
      </c>
      <c r="H16" s="2">
        <f t="shared" si="4"/>
        <v>0</v>
      </c>
      <c r="I16" s="2">
        <f t="shared" si="4"/>
        <v>0</v>
      </c>
      <c r="J16" s="1"/>
      <c r="K16" s="1"/>
      <c r="L16" s="1"/>
    </row>
    <row r="17" spans="1:12" ht="20.25" customHeight="1">
      <c r="A17" s="56"/>
      <c r="B17" s="56"/>
      <c r="C17" s="37" t="s">
        <v>10</v>
      </c>
      <c r="D17" s="2">
        <f t="shared" si="4"/>
        <v>0</v>
      </c>
      <c r="E17" s="2">
        <f t="shared" si="4"/>
        <v>0</v>
      </c>
      <c r="F17" s="2">
        <f t="shared" si="4"/>
        <v>0</v>
      </c>
      <c r="G17" s="2">
        <f t="shared" si="4"/>
        <v>0</v>
      </c>
      <c r="H17" s="2">
        <f t="shared" si="4"/>
        <v>0</v>
      </c>
      <c r="I17" s="2">
        <f t="shared" si="4"/>
        <v>0</v>
      </c>
      <c r="J17" s="1"/>
      <c r="K17" s="1"/>
      <c r="L17" s="1"/>
    </row>
    <row r="18" spans="1:12" ht="15">
      <c r="A18" s="56"/>
      <c r="B18" s="56"/>
      <c r="C18" s="37" t="s">
        <v>11</v>
      </c>
      <c r="D18" s="2">
        <f t="shared" si="4"/>
        <v>0</v>
      </c>
      <c r="E18" s="2">
        <f t="shared" si="4"/>
        <v>0</v>
      </c>
      <c r="F18" s="2">
        <f t="shared" si="4"/>
        <v>0</v>
      </c>
      <c r="G18" s="2">
        <f t="shared" si="4"/>
        <v>0</v>
      </c>
      <c r="H18" s="2">
        <f t="shared" si="4"/>
        <v>0</v>
      </c>
      <c r="I18" s="2">
        <f t="shared" si="4"/>
        <v>0</v>
      </c>
      <c r="J18" s="1"/>
      <c r="K18" s="1"/>
      <c r="L18" s="1"/>
    </row>
    <row r="19" spans="1:12" ht="33" customHeight="1">
      <c r="A19" s="56"/>
      <c r="B19" s="56"/>
      <c r="C19" s="37" t="s">
        <v>12</v>
      </c>
      <c r="D19" s="2">
        <f t="shared" si="4"/>
        <v>0</v>
      </c>
      <c r="E19" s="2">
        <f t="shared" si="4"/>
        <v>0</v>
      </c>
      <c r="F19" s="2">
        <f t="shared" si="4"/>
        <v>0</v>
      </c>
      <c r="G19" s="2">
        <f t="shared" si="4"/>
        <v>0</v>
      </c>
      <c r="H19" s="2">
        <f t="shared" si="4"/>
        <v>0</v>
      </c>
      <c r="I19" s="2">
        <f t="shared" si="4"/>
        <v>0</v>
      </c>
      <c r="J19" s="1"/>
      <c r="K19" s="1"/>
      <c r="L19" s="1"/>
    </row>
    <row r="20" spans="1:12" ht="15.75" customHeight="1">
      <c r="A20" s="50" t="s">
        <v>15</v>
      </c>
      <c r="B20" s="50" t="s">
        <v>16</v>
      </c>
      <c r="C20" s="3" t="s">
        <v>6</v>
      </c>
      <c r="D20" s="12">
        <f aca="true" t="shared" si="5" ref="D20:I20">SUM(D21:D26)</f>
        <v>2366.42</v>
      </c>
      <c r="E20" s="12">
        <f t="shared" si="5"/>
        <v>9500</v>
      </c>
      <c r="F20" s="12">
        <f>SUM(F21:F26)</f>
        <v>3000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"/>
      <c r="K20" s="1"/>
      <c r="L20" s="1"/>
    </row>
    <row r="21" spans="1:12" ht="15">
      <c r="A21" s="50"/>
      <c r="B21" s="50"/>
      <c r="C21" s="37" t="s">
        <v>7</v>
      </c>
      <c r="D21" s="2">
        <f aca="true" t="shared" si="6" ref="D21:I26">D28+D77</f>
        <v>2366.42</v>
      </c>
      <c r="E21" s="2">
        <f t="shared" si="6"/>
        <v>9500</v>
      </c>
      <c r="F21" s="2">
        <f>F28+F77</f>
        <v>3000</v>
      </c>
      <c r="G21" s="2">
        <f t="shared" si="6"/>
        <v>0</v>
      </c>
      <c r="H21" s="2">
        <f t="shared" si="6"/>
        <v>0</v>
      </c>
      <c r="I21" s="2">
        <f t="shared" si="6"/>
        <v>0</v>
      </c>
      <c r="J21" s="1"/>
      <c r="K21" s="1"/>
      <c r="L21" s="1"/>
    </row>
    <row r="22" spans="1:12" ht="15.75" customHeight="1">
      <c r="A22" s="50"/>
      <c r="B22" s="50"/>
      <c r="C22" s="37" t="s">
        <v>8</v>
      </c>
      <c r="D22" s="2">
        <f t="shared" si="6"/>
        <v>0</v>
      </c>
      <c r="E22" s="2">
        <f t="shared" si="6"/>
        <v>0</v>
      </c>
      <c r="F22" s="2">
        <f t="shared" si="6"/>
        <v>0</v>
      </c>
      <c r="G22" s="2">
        <f t="shared" si="6"/>
        <v>0</v>
      </c>
      <c r="H22" s="2">
        <f t="shared" si="6"/>
        <v>0</v>
      </c>
      <c r="I22" s="2">
        <f t="shared" si="6"/>
        <v>0</v>
      </c>
      <c r="J22" s="1"/>
      <c r="K22" s="1"/>
      <c r="L22" s="1"/>
    </row>
    <row r="23" spans="1:12" ht="16.5" customHeight="1">
      <c r="A23" s="50"/>
      <c r="B23" s="50"/>
      <c r="C23" s="37" t="s">
        <v>9</v>
      </c>
      <c r="D23" s="2">
        <f t="shared" si="6"/>
        <v>0</v>
      </c>
      <c r="E23" s="2">
        <f t="shared" si="6"/>
        <v>0</v>
      </c>
      <c r="F23" s="2">
        <f t="shared" si="6"/>
        <v>0</v>
      </c>
      <c r="G23" s="2">
        <f t="shared" si="6"/>
        <v>0</v>
      </c>
      <c r="H23" s="2">
        <f t="shared" si="6"/>
        <v>0</v>
      </c>
      <c r="I23" s="2">
        <f t="shared" si="6"/>
        <v>0</v>
      </c>
      <c r="J23" s="1"/>
      <c r="K23" s="1"/>
      <c r="L23" s="1"/>
    </row>
    <row r="24" spans="1:12" ht="20.25" customHeight="1">
      <c r="A24" s="50"/>
      <c r="B24" s="50"/>
      <c r="C24" s="37" t="s">
        <v>10</v>
      </c>
      <c r="D24" s="2">
        <f t="shared" si="6"/>
        <v>0</v>
      </c>
      <c r="E24" s="2">
        <f t="shared" si="6"/>
        <v>0</v>
      </c>
      <c r="F24" s="2">
        <f t="shared" si="6"/>
        <v>0</v>
      </c>
      <c r="G24" s="2">
        <f t="shared" si="6"/>
        <v>0</v>
      </c>
      <c r="H24" s="2">
        <f t="shared" si="6"/>
        <v>0</v>
      </c>
      <c r="I24" s="2">
        <f t="shared" si="6"/>
        <v>0</v>
      </c>
      <c r="J24" s="1"/>
      <c r="K24" s="1"/>
      <c r="L24" s="1"/>
    </row>
    <row r="25" spans="1:12" ht="15">
      <c r="A25" s="50"/>
      <c r="B25" s="50"/>
      <c r="C25" s="37" t="s">
        <v>11</v>
      </c>
      <c r="D25" s="2">
        <f t="shared" si="6"/>
        <v>0</v>
      </c>
      <c r="E25" s="2">
        <f t="shared" si="6"/>
        <v>0</v>
      </c>
      <c r="F25" s="2">
        <f t="shared" si="6"/>
        <v>0</v>
      </c>
      <c r="G25" s="2">
        <f t="shared" si="6"/>
        <v>0</v>
      </c>
      <c r="H25" s="2">
        <f t="shared" si="6"/>
        <v>0</v>
      </c>
      <c r="I25" s="2">
        <f t="shared" si="6"/>
        <v>0</v>
      </c>
      <c r="J25" s="1"/>
      <c r="K25" s="1"/>
      <c r="L25" s="1"/>
    </row>
    <row r="26" spans="1:12" ht="33" customHeight="1">
      <c r="A26" s="50"/>
      <c r="B26" s="50"/>
      <c r="C26" s="37" t="s">
        <v>12</v>
      </c>
      <c r="D26" s="2">
        <f t="shared" si="6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0</v>
      </c>
      <c r="I26" s="2">
        <f t="shared" si="6"/>
        <v>0</v>
      </c>
      <c r="J26" s="1"/>
      <c r="K26" s="1"/>
      <c r="L26" s="1"/>
    </row>
    <row r="27" spans="1:12" ht="15.75" customHeight="1">
      <c r="A27" s="50" t="s">
        <v>17</v>
      </c>
      <c r="B27" s="50" t="s">
        <v>18</v>
      </c>
      <c r="C27" s="3" t="s">
        <v>6</v>
      </c>
      <c r="D27" s="11">
        <f aca="true" t="shared" si="7" ref="D27:I27">SUM(D28:D33)</f>
        <v>0</v>
      </c>
      <c r="E27" s="11">
        <f t="shared" si="7"/>
        <v>0</v>
      </c>
      <c r="F27" s="11">
        <f t="shared" si="7"/>
        <v>0</v>
      </c>
      <c r="G27" s="11">
        <f t="shared" si="7"/>
        <v>0</v>
      </c>
      <c r="H27" s="11">
        <f t="shared" si="7"/>
        <v>0</v>
      </c>
      <c r="I27" s="11">
        <f t="shared" si="7"/>
        <v>0</v>
      </c>
      <c r="J27" s="1"/>
      <c r="K27" s="1"/>
      <c r="L27" s="1"/>
    </row>
    <row r="28" spans="1:12" ht="15">
      <c r="A28" s="50"/>
      <c r="B28" s="50"/>
      <c r="C28" s="37" t="s">
        <v>7</v>
      </c>
      <c r="D28" s="5">
        <f aca="true" t="shared" si="8" ref="D28:D33">D56</f>
        <v>0</v>
      </c>
      <c r="E28" s="5">
        <f>E35+E42+E49+E56+E63+E70</f>
        <v>0</v>
      </c>
      <c r="F28" s="5">
        <f>F35+F42+F49+F56+F63+F70</f>
        <v>0</v>
      </c>
      <c r="G28" s="5">
        <f>G35+G42+G49+G56+G63+G70</f>
        <v>0</v>
      </c>
      <c r="H28" s="5">
        <f>H35+H42+H49+H56+H63+H70</f>
        <v>0</v>
      </c>
      <c r="I28" s="5">
        <f>I35+I42+I49+I56+I63+I70</f>
        <v>0</v>
      </c>
      <c r="J28" s="1"/>
      <c r="K28" s="1"/>
      <c r="L28" s="1"/>
    </row>
    <row r="29" spans="1:12" ht="15.75" customHeight="1">
      <c r="A29" s="50"/>
      <c r="B29" s="50"/>
      <c r="C29" s="37" t="s">
        <v>8</v>
      </c>
      <c r="D29" s="5">
        <f t="shared" si="8"/>
        <v>0</v>
      </c>
      <c r="E29" s="5">
        <f aca="true" t="shared" si="9" ref="E29:I33">E36+E43+E50+E57+E64+E71</f>
        <v>0</v>
      </c>
      <c r="F29" s="5">
        <f t="shared" si="9"/>
        <v>0</v>
      </c>
      <c r="G29" s="5">
        <f t="shared" si="9"/>
        <v>0</v>
      </c>
      <c r="H29" s="5">
        <f t="shared" si="9"/>
        <v>0</v>
      </c>
      <c r="I29" s="5">
        <f t="shared" si="9"/>
        <v>0</v>
      </c>
      <c r="J29" s="1"/>
      <c r="K29" s="1"/>
      <c r="L29" s="1"/>
    </row>
    <row r="30" spans="1:12" ht="16.5" customHeight="1">
      <c r="A30" s="50"/>
      <c r="B30" s="50"/>
      <c r="C30" s="37" t="s">
        <v>9</v>
      </c>
      <c r="D30" s="5">
        <f t="shared" si="8"/>
        <v>0</v>
      </c>
      <c r="E30" s="5">
        <f t="shared" si="9"/>
        <v>0</v>
      </c>
      <c r="F30" s="5">
        <f t="shared" si="9"/>
        <v>0</v>
      </c>
      <c r="G30" s="5">
        <f>G37+G44+G51+G58+G65+G72</f>
        <v>0</v>
      </c>
      <c r="H30" s="5">
        <f t="shared" si="9"/>
        <v>0</v>
      </c>
      <c r="I30" s="5">
        <f t="shared" si="9"/>
        <v>0</v>
      </c>
      <c r="J30" s="1"/>
      <c r="K30" s="1"/>
      <c r="L30" s="1"/>
    </row>
    <row r="31" spans="1:12" ht="20.25" customHeight="1">
      <c r="A31" s="50"/>
      <c r="B31" s="50"/>
      <c r="C31" s="37" t="s">
        <v>10</v>
      </c>
      <c r="D31" s="5">
        <f t="shared" si="8"/>
        <v>0</v>
      </c>
      <c r="E31" s="5">
        <f t="shared" si="9"/>
        <v>0</v>
      </c>
      <c r="F31" s="5">
        <f t="shared" si="9"/>
        <v>0</v>
      </c>
      <c r="G31" s="5">
        <f t="shared" si="9"/>
        <v>0</v>
      </c>
      <c r="H31" s="5">
        <f t="shared" si="9"/>
        <v>0</v>
      </c>
      <c r="I31" s="5">
        <f t="shared" si="9"/>
        <v>0</v>
      </c>
      <c r="J31" s="1"/>
      <c r="K31" s="1"/>
      <c r="L31" s="1"/>
    </row>
    <row r="32" spans="1:12" ht="15">
      <c r="A32" s="50"/>
      <c r="B32" s="50"/>
      <c r="C32" s="37" t="s">
        <v>11</v>
      </c>
      <c r="D32" s="5">
        <f t="shared" si="8"/>
        <v>0</v>
      </c>
      <c r="E32" s="5">
        <f t="shared" si="9"/>
        <v>0</v>
      </c>
      <c r="F32" s="5">
        <f t="shared" si="9"/>
        <v>0</v>
      </c>
      <c r="G32" s="5">
        <f t="shared" si="9"/>
        <v>0</v>
      </c>
      <c r="H32" s="5">
        <f t="shared" si="9"/>
        <v>0</v>
      </c>
      <c r="I32" s="5">
        <f t="shared" si="9"/>
        <v>0</v>
      </c>
      <c r="J32" s="1"/>
      <c r="K32" s="1"/>
      <c r="L32" s="1"/>
    </row>
    <row r="33" spans="1:12" ht="33" customHeight="1">
      <c r="A33" s="50"/>
      <c r="B33" s="50"/>
      <c r="C33" s="37" t="s">
        <v>12</v>
      </c>
      <c r="D33" s="5">
        <f t="shared" si="8"/>
        <v>0</v>
      </c>
      <c r="E33" s="5">
        <f t="shared" si="9"/>
        <v>0</v>
      </c>
      <c r="F33" s="5">
        <f t="shared" si="9"/>
        <v>0</v>
      </c>
      <c r="G33" s="5">
        <f t="shared" si="9"/>
        <v>0</v>
      </c>
      <c r="H33" s="5">
        <f t="shared" si="9"/>
        <v>0</v>
      </c>
      <c r="I33" s="5">
        <f t="shared" si="9"/>
        <v>0</v>
      </c>
      <c r="J33" s="1"/>
      <c r="K33" s="1"/>
      <c r="L33" s="1"/>
    </row>
    <row r="34" spans="1:12" ht="15.75" customHeight="1">
      <c r="A34" s="44" t="s">
        <v>22</v>
      </c>
      <c r="B34" s="44" t="s">
        <v>179</v>
      </c>
      <c r="C34" s="3" t="s">
        <v>6</v>
      </c>
      <c r="D34" s="11">
        <f aca="true" t="shared" si="10" ref="D34:I34">SUM(D35:D40)</f>
        <v>0</v>
      </c>
      <c r="E34" s="11">
        <f t="shared" si="10"/>
        <v>0</v>
      </c>
      <c r="F34" s="11">
        <f t="shared" si="10"/>
        <v>0</v>
      </c>
      <c r="G34" s="11">
        <f t="shared" si="10"/>
        <v>0</v>
      </c>
      <c r="H34" s="11">
        <f t="shared" si="10"/>
        <v>0</v>
      </c>
      <c r="I34" s="11">
        <f t="shared" si="10"/>
        <v>0</v>
      </c>
      <c r="J34" s="1"/>
      <c r="K34" s="1"/>
      <c r="L34" s="1"/>
    </row>
    <row r="35" spans="1:12" ht="15">
      <c r="A35" s="45"/>
      <c r="B35" s="45"/>
      <c r="C35" s="37" t="s">
        <v>7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"/>
      <c r="K35" s="1"/>
      <c r="L35" s="1"/>
    </row>
    <row r="36" spans="1:12" ht="15.75" customHeight="1">
      <c r="A36" s="45"/>
      <c r="B36" s="45"/>
      <c r="C36" s="37" t="s">
        <v>8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1"/>
      <c r="K36" s="1"/>
      <c r="L36" s="1"/>
    </row>
    <row r="37" spans="1:12" ht="16.5" customHeight="1">
      <c r="A37" s="45"/>
      <c r="B37" s="45"/>
      <c r="C37" s="37" t="s">
        <v>9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1"/>
      <c r="K37" s="1"/>
      <c r="L37" s="1"/>
    </row>
    <row r="38" spans="1:12" ht="20.25" customHeight="1">
      <c r="A38" s="45"/>
      <c r="B38" s="45"/>
      <c r="C38" s="37" t="s">
        <v>10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1"/>
      <c r="K38" s="1"/>
      <c r="L38" s="1"/>
    </row>
    <row r="39" spans="1:12" ht="15">
      <c r="A39" s="45"/>
      <c r="B39" s="45"/>
      <c r="C39" s="37" t="s">
        <v>11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1"/>
      <c r="K39" s="1"/>
      <c r="L39" s="1"/>
    </row>
    <row r="40" spans="1:12" ht="33" customHeight="1">
      <c r="A40" s="46"/>
      <c r="B40" s="46"/>
      <c r="C40" s="37" t="s">
        <v>12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1"/>
      <c r="K40" s="1"/>
      <c r="L40" s="1"/>
    </row>
    <row r="41" spans="1:12" ht="15.75" customHeight="1">
      <c r="A41" s="52" t="s">
        <v>95</v>
      </c>
      <c r="B41" s="52" t="s">
        <v>180</v>
      </c>
      <c r="C41" s="3" t="s">
        <v>6</v>
      </c>
      <c r="D41" s="11">
        <f aca="true" t="shared" si="11" ref="D41:I41">SUM(D42:D47)</f>
        <v>0</v>
      </c>
      <c r="E41" s="11">
        <f t="shared" si="11"/>
        <v>0</v>
      </c>
      <c r="F41" s="11">
        <f t="shared" si="11"/>
        <v>0</v>
      </c>
      <c r="G41" s="11">
        <f t="shared" si="11"/>
        <v>0</v>
      </c>
      <c r="H41" s="11">
        <f t="shared" si="11"/>
        <v>0</v>
      </c>
      <c r="I41" s="11">
        <f t="shared" si="11"/>
        <v>0</v>
      </c>
      <c r="J41" s="1"/>
      <c r="K41" s="1"/>
      <c r="L41" s="1"/>
    </row>
    <row r="42" spans="1:12" ht="15">
      <c r="A42" s="52"/>
      <c r="B42" s="52"/>
      <c r="C42" s="37" t="s">
        <v>7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1"/>
      <c r="K42" s="1"/>
      <c r="L42" s="1"/>
    </row>
    <row r="43" spans="1:12" ht="15.75" customHeight="1">
      <c r="A43" s="52"/>
      <c r="B43" s="52"/>
      <c r="C43" s="37" t="s">
        <v>8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"/>
      <c r="K43" s="1"/>
      <c r="L43" s="1"/>
    </row>
    <row r="44" spans="1:12" ht="16.5" customHeight="1">
      <c r="A44" s="52"/>
      <c r="B44" s="52"/>
      <c r="C44" s="37" t="s">
        <v>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1"/>
      <c r="K44" s="1"/>
      <c r="L44" s="1"/>
    </row>
    <row r="45" spans="1:12" ht="20.25" customHeight="1">
      <c r="A45" s="52"/>
      <c r="B45" s="52"/>
      <c r="C45" s="37" t="s">
        <v>10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1"/>
      <c r="K45" s="1"/>
      <c r="L45" s="1"/>
    </row>
    <row r="46" spans="1:12" ht="15">
      <c r="A46" s="52"/>
      <c r="B46" s="52"/>
      <c r="C46" s="37" t="s">
        <v>11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1"/>
      <c r="K46" s="1"/>
      <c r="L46" s="1"/>
    </row>
    <row r="47" spans="1:12" ht="33" customHeight="1">
      <c r="A47" s="52"/>
      <c r="B47" s="52"/>
      <c r="C47" s="37" t="s">
        <v>12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1"/>
      <c r="K47" s="1"/>
      <c r="L47" s="1"/>
    </row>
    <row r="48" spans="1:12" ht="15.75" customHeight="1">
      <c r="A48" s="44" t="s">
        <v>96</v>
      </c>
      <c r="B48" s="44" t="s">
        <v>181</v>
      </c>
      <c r="C48" s="3" t="s">
        <v>6</v>
      </c>
      <c r="D48" s="11">
        <f aca="true" t="shared" si="12" ref="D48:I48">SUM(D49:D54)</f>
        <v>0</v>
      </c>
      <c r="E48" s="11">
        <f t="shared" si="12"/>
        <v>0</v>
      </c>
      <c r="F48" s="11">
        <f t="shared" si="12"/>
        <v>0</v>
      </c>
      <c r="G48" s="11">
        <f t="shared" si="12"/>
        <v>0</v>
      </c>
      <c r="H48" s="11">
        <f t="shared" si="12"/>
        <v>0</v>
      </c>
      <c r="I48" s="11">
        <f t="shared" si="12"/>
        <v>0</v>
      </c>
      <c r="J48" s="1"/>
      <c r="K48" s="1"/>
      <c r="L48" s="1"/>
    </row>
    <row r="49" spans="1:12" ht="15">
      <c r="A49" s="45"/>
      <c r="B49" s="45"/>
      <c r="C49" s="37" t="s">
        <v>7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1"/>
      <c r="K49" s="1"/>
      <c r="L49" s="1"/>
    </row>
    <row r="50" spans="1:12" ht="15.75" customHeight="1">
      <c r="A50" s="45"/>
      <c r="B50" s="45"/>
      <c r="C50" s="37" t="s">
        <v>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1"/>
      <c r="K50" s="1"/>
      <c r="L50" s="1"/>
    </row>
    <row r="51" spans="1:12" ht="16.5" customHeight="1">
      <c r="A51" s="45"/>
      <c r="B51" s="45"/>
      <c r="C51" s="37" t="s">
        <v>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"/>
      <c r="K51" s="1"/>
      <c r="L51" s="1"/>
    </row>
    <row r="52" spans="1:12" ht="20.25" customHeight="1">
      <c r="A52" s="45"/>
      <c r="B52" s="45"/>
      <c r="C52" s="37" t="s">
        <v>10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"/>
      <c r="K52" s="1"/>
      <c r="L52" s="1"/>
    </row>
    <row r="53" spans="1:12" ht="15">
      <c r="A53" s="45"/>
      <c r="B53" s="45"/>
      <c r="C53" s="37" t="s">
        <v>11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1"/>
      <c r="K53" s="1"/>
      <c r="L53" s="1"/>
    </row>
    <row r="54" spans="1:12" ht="33" customHeight="1">
      <c r="A54" s="46"/>
      <c r="B54" s="46"/>
      <c r="C54" s="37" t="s">
        <v>12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1"/>
      <c r="K54" s="1"/>
      <c r="L54" s="1"/>
    </row>
    <row r="55" spans="1:12" ht="15.75" customHeight="1">
      <c r="A55" s="52" t="s">
        <v>97</v>
      </c>
      <c r="B55" s="52" t="s">
        <v>182</v>
      </c>
      <c r="C55" s="3" t="s">
        <v>6</v>
      </c>
      <c r="D55" s="11">
        <f aca="true" t="shared" si="13" ref="D55:I55">SUM(D56:D61)</f>
        <v>0</v>
      </c>
      <c r="E55" s="11">
        <f t="shared" si="13"/>
        <v>0</v>
      </c>
      <c r="F55" s="11">
        <f t="shared" si="13"/>
        <v>0</v>
      </c>
      <c r="G55" s="11">
        <f t="shared" si="13"/>
        <v>0</v>
      </c>
      <c r="H55" s="11">
        <f t="shared" si="13"/>
        <v>0</v>
      </c>
      <c r="I55" s="11">
        <f t="shared" si="13"/>
        <v>0</v>
      </c>
      <c r="J55" s="1"/>
      <c r="K55" s="1"/>
      <c r="L55" s="1"/>
    </row>
    <row r="56" spans="1:12" ht="15">
      <c r="A56" s="52"/>
      <c r="B56" s="52"/>
      <c r="C56" s="37" t="s">
        <v>7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1"/>
      <c r="K56" s="1"/>
      <c r="L56" s="1"/>
    </row>
    <row r="57" spans="1:12" ht="15.75" customHeight="1">
      <c r="A57" s="52"/>
      <c r="B57" s="52"/>
      <c r="C57" s="37" t="s">
        <v>8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1"/>
      <c r="K57" s="1"/>
      <c r="L57" s="1"/>
    </row>
    <row r="58" spans="1:12" ht="16.5" customHeight="1">
      <c r="A58" s="52"/>
      <c r="B58" s="52"/>
      <c r="C58" s="37" t="s">
        <v>9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1"/>
      <c r="K58" s="1"/>
      <c r="L58" s="1"/>
    </row>
    <row r="59" spans="1:12" ht="20.25" customHeight="1">
      <c r="A59" s="52"/>
      <c r="B59" s="52"/>
      <c r="C59" s="37" t="s">
        <v>10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1"/>
      <c r="K59" s="1"/>
      <c r="L59" s="1"/>
    </row>
    <row r="60" spans="1:12" ht="15">
      <c r="A60" s="52"/>
      <c r="B60" s="52"/>
      <c r="C60" s="37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1"/>
      <c r="K60" s="1"/>
      <c r="L60" s="1"/>
    </row>
    <row r="61" spans="1:12" ht="33" customHeight="1">
      <c r="A61" s="52"/>
      <c r="B61" s="52"/>
      <c r="C61" s="37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1"/>
      <c r="K61" s="1"/>
      <c r="L61" s="1"/>
    </row>
    <row r="62" spans="1:12" ht="15.75" customHeight="1">
      <c r="A62" s="50" t="s">
        <v>98</v>
      </c>
      <c r="B62" s="50" t="s">
        <v>19</v>
      </c>
      <c r="C62" s="3" t="s">
        <v>6</v>
      </c>
      <c r="D62" s="11">
        <f aca="true" t="shared" si="14" ref="D62:I62">SUM(D63:D68)</f>
        <v>0</v>
      </c>
      <c r="E62" s="11">
        <f t="shared" si="14"/>
        <v>0</v>
      </c>
      <c r="F62" s="11">
        <f t="shared" si="14"/>
        <v>0</v>
      </c>
      <c r="G62" s="11">
        <f t="shared" si="14"/>
        <v>0</v>
      </c>
      <c r="H62" s="11">
        <f t="shared" si="14"/>
        <v>0</v>
      </c>
      <c r="I62" s="11">
        <f t="shared" si="14"/>
        <v>0</v>
      </c>
      <c r="J62" s="1"/>
      <c r="K62" s="1"/>
      <c r="L62" s="1"/>
    </row>
    <row r="63" spans="1:12" ht="15">
      <c r="A63" s="50"/>
      <c r="B63" s="50"/>
      <c r="C63" s="37" t="s">
        <v>7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1"/>
      <c r="K63" s="1"/>
      <c r="L63" s="1"/>
    </row>
    <row r="64" spans="1:12" ht="15.75" customHeight="1">
      <c r="A64" s="50"/>
      <c r="B64" s="50"/>
      <c r="C64" s="37" t="s">
        <v>8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1"/>
      <c r="K64" s="1"/>
      <c r="L64" s="1"/>
    </row>
    <row r="65" spans="1:12" ht="16.5" customHeight="1">
      <c r="A65" s="50"/>
      <c r="B65" s="50"/>
      <c r="C65" s="37" t="s">
        <v>9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1"/>
      <c r="K65" s="1"/>
      <c r="L65" s="1"/>
    </row>
    <row r="66" spans="1:12" ht="20.25" customHeight="1">
      <c r="A66" s="50"/>
      <c r="B66" s="50"/>
      <c r="C66" s="37" t="s">
        <v>10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1"/>
      <c r="K66" s="1"/>
      <c r="L66" s="1"/>
    </row>
    <row r="67" spans="1:12" ht="15">
      <c r="A67" s="50"/>
      <c r="B67" s="50"/>
      <c r="C67" s="37" t="s">
        <v>11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1"/>
      <c r="K67" s="1"/>
      <c r="L67" s="1"/>
    </row>
    <row r="68" spans="1:12" ht="33" customHeight="1">
      <c r="A68" s="50"/>
      <c r="B68" s="50"/>
      <c r="C68" s="37" t="s">
        <v>12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1"/>
      <c r="K68" s="1"/>
      <c r="L68" s="1"/>
    </row>
    <row r="69" spans="1:12" ht="15.75" customHeight="1">
      <c r="A69" s="52" t="s">
        <v>99</v>
      </c>
      <c r="B69" s="52" t="s">
        <v>183</v>
      </c>
      <c r="C69" s="3" t="s">
        <v>6</v>
      </c>
      <c r="D69" s="11">
        <f aca="true" t="shared" si="15" ref="D69:I69">SUM(D70:D75)</f>
        <v>0</v>
      </c>
      <c r="E69" s="11">
        <f t="shared" si="15"/>
        <v>0</v>
      </c>
      <c r="F69" s="11">
        <f t="shared" si="15"/>
        <v>0</v>
      </c>
      <c r="G69" s="11">
        <f t="shared" si="15"/>
        <v>0</v>
      </c>
      <c r="H69" s="11">
        <f t="shared" si="15"/>
        <v>0</v>
      </c>
      <c r="I69" s="11">
        <f t="shared" si="15"/>
        <v>0</v>
      </c>
      <c r="J69" s="1"/>
      <c r="K69" s="1"/>
      <c r="L69" s="1"/>
    </row>
    <row r="70" spans="1:12" ht="15">
      <c r="A70" s="52"/>
      <c r="B70" s="52"/>
      <c r="C70" s="37" t="s">
        <v>7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1"/>
      <c r="K70" s="1"/>
      <c r="L70" s="1"/>
    </row>
    <row r="71" spans="1:12" ht="15.75" customHeight="1">
      <c r="A71" s="52"/>
      <c r="B71" s="52"/>
      <c r="C71" s="37" t="s">
        <v>8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1"/>
      <c r="K71" s="1"/>
      <c r="L71" s="1"/>
    </row>
    <row r="72" spans="1:12" ht="16.5" customHeight="1">
      <c r="A72" s="52"/>
      <c r="B72" s="52"/>
      <c r="C72" s="37" t="s">
        <v>9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1"/>
      <c r="K72" s="1"/>
      <c r="L72" s="1"/>
    </row>
    <row r="73" spans="1:12" ht="20.25" customHeight="1">
      <c r="A73" s="52"/>
      <c r="B73" s="52"/>
      <c r="C73" s="37" t="s">
        <v>10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1"/>
      <c r="K73" s="1"/>
      <c r="L73" s="1"/>
    </row>
    <row r="74" spans="1:12" ht="15">
      <c r="A74" s="52"/>
      <c r="B74" s="52"/>
      <c r="C74" s="37" t="s">
        <v>11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1"/>
      <c r="K74" s="1"/>
      <c r="L74" s="1"/>
    </row>
    <row r="75" spans="1:12" ht="33" customHeight="1">
      <c r="A75" s="52"/>
      <c r="B75" s="52"/>
      <c r="C75" s="37" t="s">
        <v>12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1"/>
      <c r="K75" s="1"/>
      <c r="L75" s="1"/>
    </row>
    <row r="76" spans="1:12" ht="15.75" customHeight="1">
      <c r="A76" s="50" t="s">
        <v>20</v>
      </c>
      <c r="B76" s="50" t="s">
        <v>21</v>
      </c>
      <c r="C76" s="3" t="s">
        <v>6</v>
      </c>
      <c r="D76" s="12">
        <f aca="true" t="shared" si="16" ref="D76:I76">SUM(D77:D82)</f>
        <v>2366.42</v>
      </c>
      <c r="E76" s="12">
        <f t="shared" si="16"/>
        <v>9500</v>
      </c>
      <c r="F76" s="12">
        <f>SUM(F77:F82)</f>
        <v>3000</v>
      </c>
      <c r="G76" s="12">
        <f t="shared" si="16"/>
        <v>0</v>
      </c>
      <c r="H76" s="12">
        <f t="shared" si="16"/>
        <v>0</v>
      </c>
      <c r="I76" s="12">
        <f t="shared" si="16"/>
        <v>0</v>
      </c>
      <c r="J76" s="1"/>
      <c r="K76" s="1"/>
      <c r="L76" s="1"/>
    </row>
    <row r="77" spans="1:12" ht="15">
      <c r="A77" s="50"/>
      <c r="B77" s="50"/>
      <c r="C77" s="37" t="s">
        <v>7</v>
      </c>
      <c r="D77" s="2">
        <f aca="true" t="shared" si="17" ref="D77:D82">D84+D98</f>
        <v>2366.42</v>
      </c>
      <c r="E77" s="2">
        <f>E84+E91+E98</f>
        <v>9500</v>
      </c>
      <c r="F77" s="2">
        <v>3000</v>
      </c>
      <c r="G77" s="2">
        <f>G84+G91+G98</f>
        <v>0</v>
      </c>
      <c r="H77" s="2">
        <f>H84+H91+H98</f>
        <v>0</v>
      </c>
      <c r="I77" s="2">
        <f>I84+I91+I98</f>
        <v>0</v>
      </c>
      <c r="J77" s="1"/>
      <c r="K77" s="1"/>
      <c r="L77" s="1"/>
    </row>
    <row r="78" spans="1:12" ht="15.75" customHeight="1">
      <c r="A78" s="50"/>
      <c r="B78" s="50"/>
      <c r="C78" s="37" t="s">
        <v>8</v>
      </c>
      <c r="D78" s="5">
        <f t="shared" si="17"/>
        <v>0</v>
      </c>
      <c r="E78" s="2">
        <f aca="true" t="shared" si="18" ref="E78:I82">E85+E92+E99</f>
        <v>0</v>
      </c>
      <c r="F78" s="2">
        <f t="shared" si="18"/>
        <v>0</v>
      </c>
      <c r="G78" s="2">
        <f t="shared" si="18"/>
        <v>0</v>
      </c>
      <c r="H78" s="2">
        <f t="shared" si="18"/>
        <v>0</v>
      </c>
      <c r="I78" s="2">
        <f t="shared" si="18"/>
        <v>0</v>
      </c>
      <c r="J78" s="1"/>
      <c r="K78" s="1"/>
      <c r="L78" s="1"/>
    </row>
    <row r="79" spans="1:12" ht="16.5" customHeight="1">
      <c r="A79" s="50"/>
      <c r="B79" s="50"/>
      <c r="C79" s="37" t="s">
        <v>9</v>
      </c>
      <c r="D79" s="5">
        <f t="shared" si="17"/>
        <v>0</v>
      </c>
      <c r="E79" s="2">
        <f t="shared" si="18"/>
        <v>0</v>
      </c>
      <c r="F79" s="2">
        <f t="shared" si="18"/>
        <v>0</v>
      </c>
      <c r="G79" s="2">
        <f t="shared" si="18"/>
        <v>0</v>
      </c>
      <c r="H79" s="2">
        <f t="shared" si="18"/>
        <v>0</v>
      </c>
      <c r="I79" s="2">
        <f t="shared" si="18"/>
        <v>0</v>
      </c>
      <c r="J79" s="1"/>
      <c r="K79" s="1"/>
      <c r="L79" s="1"/>
    </row>
    <row r="80" spans="1:12" ht="20.25" customHeight="1">
      <c r="A80" s="50"/>
      <c r="B80" s="50"/>
      <c r="C80" s="37" t="s">
        <v>10</v>
      </c>
      <c r="D80" s="5">
        <f t="shared" si="17"/>
        <v>0</v>
      </c>
      <c r="E80" s="2">
        <f t="shared" si="18"/>
        <v>0</v>
      </c>
      <c r="F80" s="2">
        <f t="shared" si="18"/>
        <v>0</v>
      </c>
      <c r="G80" s="2">
        <f t="shared" si="18"/>
        <v>0</v>
      </c>
      <c r="H80" s="2">
        <f t="shared" si="18"/>
        <v>0</v>
      </c>
      <c r="I80" s="2">
        <f t="shared" si="18"/>
        <v>0</v>
      </c>
      <c r="J80" s="1"/>
      <c r="K80" s="1"/>
      <c r="L80" s="1"/>
    </row>
    <row r="81" spans="1:12" ht="15">
      <c r="A81" s="50"/>
      <c r="B81" s="50"/>
      <c r="C81" s="37" t="s">
        <v>11</v>
      </c>
      <c r="D81" s="5">
        <f t="shared" si="17"/>
        <v>0</v>
      </c>
      <c r="E81" s="2">
        <f t="shared" si="18"/>
        <v>0</v>
      </c>
      <c r="F81" s="2">
        <f t="shared" si="18"/>
        <v>0</v>
      </c>
      <c r="G81" s="2">
        <f t="shared" si="18"/>
        <v>0</v>
      </c>
      <c r="H81" s="2">
        <f t="shared" si="18"/>
        <v>0</v>
      </c>
      <c r="I81" s="2">
        <f t="shared" si="18"/>
        <v>0</v>
      </c>
      <c r="J81" s="1"/>
      <c r="K81" s="1"/>
      <c r="L81" s="1"/>
    </row>
    <row r="82" spans="1:12" ht="33" customHeight="1">
      <c r="A82" s="50"/>
      <c r="B82" s="50"/>
      <c r="C82" s="37" t="s">
        <v>12</v>
      </c>
      <c r="D82" s="5">
        <f t="shared" si="17"/>
        <v>0</v>
      </c>
      <c r="E82" s="2">
        <f t="shared" si="18"/>
        <v>0</v>
      </c>
      <c r="F82" s="2">
        <f t="shared" si="18"/>
        <v>0</v>
      </c>
      <c r="G82" s="2">
        <f t="shared" si="18"/>
        <v>0</v>
      </c>
      <c r="H82" s="2">
        <f t="shared" si="18"/>
        <v>0</v>
      </c>
      <c r="I82" s="2">
        <f t="shared" si="18"/>
        <v>0</v>
      </c>
      <c r="J82" s="1"/>
      <c r="K82" s="14"/>
      <c r="L82" s="1"/>
    </row>
    <row r="83" spans="1:12" ht="15.75" customHeight="1">
      <c r="A83" s="50" t="s">
        <v>23</v>
      </c>
      <c r="B83" s="50" t="s">
        <v>145</v>
      </c>
      <c r="C83" s="3" t="s">
        <v>6</v>
      </c>
      <c r="D83" s="12">
        <f aca="true" t="shared" si="19" ref="D83:I83">SUM(D84:D89)</f>
        <v>2366.42</v>
      </c>
      <c r="E83" s="12">
        <f t="shared" si="19"/>
        <v>9500</v>
      </c>
      <c r="F83" s="12">
        <f t="shared" si="19"/>
        <v>0</v>
      </c>
      <c r="G83" s="12">
        <f t="shared" si="19"/>
        <v>0</v>
      </c>
      <c r="H83" s="12">
        <f t="shared" si="19"/>
        <v>0</v>
      </c>
      <c r="I83" s="12">
        <f t="shared" si="19"/>
        <v>0</v>
      </c>
      <c r="J83" s="1"/>
      <c r="K83" s="1"/>
      <c r="L83" s="1"/>
    </row>
    <row r="84" spans="1:12" ht="15">
      <c r="A84" s="50"/>
      <c r="B84" s="50"/>
      <c r="C84" s="37" t="s">
        <v>7</v>
      </c>
      <c r="D84" s="2">
        <v>2366.42</v>
      </c>
      <c r="E84" s="18">
        <v>9500</v>
      </c>
      <c r="F84" s="5">
        <v>0</v>
      </c>
      <c r="G84" s="5">
        <v>0</v>
      </c>
      <c r="H84" s="5">
        <v>0</v>
      </c>
      <c r="I84" s="5">
        <v>0</v>
      </c>
      <c r="J84" s="1"/>
      <c r="K84" s="1"/>
      <c r="L84" s="1"/>
    </row>
    <row r="85" spans="1:12" ht="15.75" customHeight="1">
      <c r="A85" s="50"/>
      <c r="B85" s="50"/>
      <c r="C85" s="37" t="s">
        <v>8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1"/>
      <c r="K85" s="1"/>
      <c r="L85" s="1"/>
    </row>
    <row r="86" spans="1:12" ht="16.5" customHeight="1">
      <c r="A86" s="50"/>
      <c r="B86" s="50"/>
      <c r="C86" s="37" t="s">
        <v>9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1"/>
      <c r="K86" s="1"/>
      <c r="L86" s="1"/>
    </row>
    <row r="87" spans="1:12" ht="20.25" customHeight="1">
      <c r="A87" s="50"/>
      <c r="B87" s="50"/>
      <c r="C87" s="37" t="s">
        <v>10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1"/>
      <c r="K87" s="1"/>
      <c r="L87" s="1"/>
    </row>
    <row r="88" spans="1:12" ht="15">
      <c r="A88" s="50"/>
      <c r="B88" s="50"/>
      <c r="C88" s="37" t="s">
        <v>11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1"/>
      <c r="K88" s="1"/>
      <c r="L88" s="1"/>
    </row>
    <row r="89" spans="1:12" ht="33" customHeight="1">
      <c r="A89" s="50"/>
      <c r="B89" s="50"/>
      <c r="C89" s="37" t="s">
        <v>12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1"/>
      <c r="K89" s="1"/>
      <c r="L89" s="1"/>
    </row>
    <row r="90" spans="1:12" ht="15.75" customHeight="1">
      <c r="A90" s="52" t="s">
        <v>24</v>
      </c>
      <c r="B90" s="52" t="s">
        <v>185</v>
      </c>
      <c r="C90" s="3" t="s">
        <v>6</v>
      </c>
      <c r="D90" s="11">
        <f aca="true" t="shared" si="20" ref="D90:I90">SUM(D91:D96)</f>
        <v>0</v>
      </c>
      <c r="E90" s="11">
        <f t="shared" si="20"/>
        <v>0</v>
      </c>
      <c r="F90" s="34">
        <f t="shared" si="20"/>
        <v>3000</v>
      </c>
      <c r="G90" s="11">
        <f t="shared" si="20"/>
        <v>0</v>
      </c>
      <c r="H90" s="11">
        <f t="shared" si="20"/>
        <v>0</v>
      </c>
      <c r="I90" s="11">
        <f t="shared" si="20"/>
        <v>0</v>
      </c>
      <c r="J90" s="1"/>
      <c r="K90" s="1"/>
      <c r="L90" s="1"/>
    </row>
    <row r="91" spans="1:12" ht="15">
      <c r="A91" s="52"/>
      <c r="B91" s="52"/>
      <c r="C91" s="37" t="s">
        <v>7</v>
      </c>
      <c r="D91" s="5">
        <v>0</v>
      </c>
      <c r="E91" s="21">
        <v>0</v>
      </c>
      <c r="F91" s="35">
        <v>3000</v>
      </c>
      <c r="G91" s="5">
        <v>0</v>
      </c>
      <c r="H91" s="5">
        <v>0</v>
      </c>
      <c r="I91" s="5">
        <v>0</v>
      </c>
      <c r="J91" s="1"/>
      <c r="K91" s="1"/>
      <c r="L91" s="1"/>
    </row>
    <row r="92" spans="1:12" ht="15.75" customHeight="1">
      <c r="A92" s="52"/>
      <c r="B92" s="52"/>
      <c r="C92" s="37" t="s">
        <v>8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1"/>
      <c r="K92" s="1"/>
      <c r="L92" s="1"/>
    </row>
    <row r="93" spans="1:12" ht="16.5" customHeight="1">
      <c r="A93" s="52"/>
      <c r="B93" s="52"/>
      <c r="C93" s="37" t="s">
        <v>9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1"/>
      <c r="K93" s="1"/>
      <c r="L93" s="1"/>
    </row>
    <row r="94" spans="1:12" ht="20.25" customHeight="1">
      <c r="A94" s="52"/>
      <c r="B94" s="52"/>
      <c r="C94" s="37" t="s">
        <v>10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1"/>
      <c r="K94" s="1"/>
      <c r="L94" s="1"/>
    </row>
    <row r="95" spans="1:12" ht="15">
      <c r="A95" s="52"/>
      <c r="B95" s="52"/>
      <c r="C95" s="37" t="s">
        <v>11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1"/>
      <c r="K95" s="1"/>
      <c r="L95" s="1"/>
    </row>
    <row r="96" spans="1:12" ht="33" customHeight="1">
      <c r="A96" s="52"/>
      <c r="B96" s="52"/>
      <c r="C96" s="37" t="s">
        <v>12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1"/>
      <c r="K96" s="1"/>
      <c r="L96" s="1"/>
    </row>
    <row r="97" spans="1:12" ht="15.75" customHeight="1">
      <c r="A97" s="50" t="s">
        <v>184</v>
      </c>
      <c r="B97" s="50" t="s">
        <v>25</v>
      </c>
      <c r="C97" s="3" t="s">
        <v>6</v>
      </c>
      <c r="D97" s="11">
        <f aca="true" t="shared" si="21" ref="D97:I97">SUM(D98:D103)</f>
        <v>0</v>
      </c>
      <c r="E97" s="11">
        <f t="shared" si="21"/>
        <v>0</v>
      </c>
      <c r="F97" s="11">
        <f t="shared" si="21"/>
        <v>0</v>
      </c>
      <c r="G97" s="11">
        <f t="shared" si="21"/>
        <v>0</v>
      </c>
      <c r="H97" s="11">
        <f t="shared" si="21"/>
        <v>0</v>
      </c>
      <c r="I97" s="11">
        <f t="shared" si="21"/>
        <v>0</v>
      </c>
      <c r="J97" s="1"/>
      <c r="K97" s="1"/>
      <c r="L97" s="1"/>
    </row>
    <row r="98" spans="1:12" ht="15">
      <c r="A98" s="50"/>
      <c r="B98" s="50"/>
      <c r="C98" s="37" t="s">
        <v>7</v>
      </c>
      <c r="D98" s="5">
        <v>0</v>
      </c>
      <c r="E98" s="21">
        <v>0</v>
      </c>
      <c r="F98" s="5">
        <v>0</v>
      </c>
      <c r="G98" s="5">
        <v>0</v>
      </c>
      <c r="H98" s="5">
        <v>0</v>
      </c>
      <c r="I98" s="5">
        <v>0</v>
      </c>
      <c r="J98" s="1"/>
      <c r="K98" s="1"/>
      <c r="L98" s="1"/>
    </row>
    <row r="99" spans="1:12" ht="15.75" customHeight="1">
      <c r="A99" s="50"/>
      <c r="B99" s="50"/>
      <c r="C99" s="37" t="s">
        <v>8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1"/>
      <c r="K99" s="1"/>
      <c r="L99" s="1"/>
    </row>
    <row r="100" spans="1:12" ht="16.5" customHeight="1">
      <c r="A100" s="50"/>
      <c r="B100" s="50"/>
      <c r="C100" s="37" t="s">
        <v>9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1"/>
      <c r="K100" s="1"/>
      <c r="L100" s="1"/>
    </row>
    <row r="101" spans="1:12" ht="20.25" customHeight="1">
      <c r="A101" s="50"/>
      <c r="B101" s="50"/>
      <c r="C101" s="37" t="s">
        <v>10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1"/>
      <c r="K101" s="1"/>
      <c r="L101" s="1"/>
    </row>
    <row r="102" spans="1:12" ht="15">
      <c r="A102" s="50"/>
      <c r="B102" s="50"/>
      <c r="C102" s="37" t="s">
        <v>11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1"/>
      <c r="K102" s="1"/>
      <c r="L102" s="1"/>
    </row>
    <row r="103" spans="1:12" ht="33" customHeight="1">
      <c r="A103" s="50"/>
      <c r="B103" s="50"/>
      <c r="C103" s="37" t="s">
        <v>12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"/>
      <c r="K103" s="1"/>
      <c r="L103" s="1"/>
    </row>
    <row r="104" spans="1:12" ht="19.5" customHeight="1">
      <c r="A104" s="50" t="s">
        <v>204</v>
      </c>
      <c r="B104" s="51" t="s">
        <v>205</v>
      </c>
      <c r="C104" s="3" t="s">
        <v>6</v>
      </c>
      <c r="D104" s="11">
        <f aca="true" t="shared" si="22" ref="D104:I104">SUM(D105:D110)</f>
        <v>0</v>
      </c>
      <c r="E104" s="11">
        <f t="shared" si="22"/>
        <v>0</v>
      </c>
      <c r="F104" s="11">
        <f t="shared" si="22"/>
        <v>0</v>
      </c>
      <c r="G104" s="11">
        <f t="shared" si="22"/>
        <v>0</v>
      </c>
      <c r="H104" s="11">
        <f t="shared" si="22"/>
        <v>0</v>
      </c>
      <c r="I104" s="11">
        <f t="shared" si="22"/>
        <v>0</v>
      </c>
      <c r="J104" s="1"/>
      <c r="K104" s="1"/>
      <c r="L104" s="1"/>
    </row>
    <row r="105" spans="1:12" ht="21.75" customHeight="1">
      <c r="A105" s="50"/>
      <c r="B105" s="51"/>
      <c r="C105" s="37" t="s">
        <v>7</v>
      </c>
      <c r="D105" s="5">
        <v>0</v>
      </c>
      <c r="E105" s="21">
        <v>0</v>
      </c>
      <c r="F105" s="5">
        <v>0</v>
      </c>
      <c r="G105" s="5">
        <v>0</v>
      </c>
      <c r="H105" s="5">
        <v>0</v>
      </c>
      <c r="I105" s="5">
        <v>0</v>
      </c>
      <c r="J105" s="1"/>
      <c r="K105" s="1"/>
      <c r="L105" s="1"/>
    </row>
    <row r="106" spans="1:12" ht="19.5" customHeight="1">
      <c r="A106" s="50"/>
      <c r="B106" s="51"/>
      <c r="C106" s="37" t="s">
        <v>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1"/>
      <c r="K106" s="1"/>
      <c r="L106" s="1"/>
    </row>
    <row r="107" spans="1:12" ht="18.75" customHeight="1">
      <c r="A107" s="50"/>
      <c r="B107" s="51"/>
      <c r="C107" s="37" t="s">
        <v>9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1"/>
      <c r="K107" s="1"/>
      <c r="L107" s="1"/>
    </row>
    <row r="108" spans="1:12" ht="18.75" customHeight="1">
      <c r="A108" s="50"/>
      <c r="B108" s="51"/>
      <c r="C108" s="37" t="s">
        <v>10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1"/>
      <c r="K108" s="1"/>
      <c r="L108" s="1"/>
    </row>
    <row r="109" spans="1:12" ht="21" customHeight="1">
      <c r="A109" s="50"/>
      <c r="B109" s="51"/>
      <c r="C109" s="37" t="s">
        <v>11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1"/>
      <c r="K109" s="1"/>
      <c r="L109" s="1"/>
    </row>
    <row r="110" spans="1:12" ht="24" customHeight="1">
      <c r="A110" s="50"/>
      <c r="B110" s="51"/>
      <c r="C110" s="37" t="s">
        <v>12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1"/>
      <c r="K110" s="1"/>
      <c r="L110" s="1"/>
    </row>
    <row r="111" spans="1:12" ht="26.25" customHeight="1">
      <c r="A111" s="50" t="s">
        <v>206</v>
      </c>
      <c r="B111" s="51" t="s">
        <v>207</v>
      </c>
      <c r="C111" s="3" t="s">
        <v>6</v>
      </c>
      <c r="D111" s="11">
        <f aca="true" t="shared" si="23" ref="D111:I111">SUM(D112:D117)</f>
        <v>0</v>
      </c>
      <c r="E111" s="11">
        <f t="shared" si="23"/>
        <v>0</v>
      </c>
      <c r="F111" s="11">
        <f t="shared" si="23"/>
        <v>0</v>
      </c>
      <c r="G111" s="11">
        <f t="shared" si="23"/>
        <v>0</v>
      </c>
      <c r="H111" s="11">
        <f t="shared" si="23"/>
        <v>0</v>
      </c>
      <c r="I111" s="11">
        <f t="shared" si="23"/>
        <v>0</v>
      </c>
      <c r="J111" s="1"/>
      <c r="K111" s="1"/>
      <c r="L111" s="1"/>
    </row>
    <row r="112" spans="1:12" ht="21.75" customHeight="1">
      <c r="A112" s="50"/>
      <c r="B112" s="51"/>
      <c r="C112" s="37" t="s">
        <v>7</v>
      </c>
      <c r="D112" s="5">
        <v>0</v>
      </c>
      <c r="E112" s="21">
        <v>0</v>
      </c>
      <c r="F112" s="5">
        <v>0</v>
      </c>
      <c r="G112" s="5">
        <v>0</v>
      </c>
      <c r="H112" s="5">
        <v>0</v>
      </c>
      <c r="I112" s="5">
        <v>0</v>
      </c>
      <c r="J112" s="1"/>
      <c r="K112" s="1"/>
      <c r="L112" s="1"/>
    </row>
    <row r="113" spans="1:12" ht="18" customHeight="1">
      <c r="A113" s="50"/>
      <c r="B113" s="51"/>
      <c r="C113" s="37" t="s">
        <v>8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1"/>
      <c r="K113" s="1"/>
      <c r="L113" s="1"/>
    </row>
    <row r="114" spans="1:12" ht="18.75" customHeight="1">
      <c r="A114" s="50"/>
      <c r="B114" s="51"/>
      <c r="C114" s="37" t="s">
        <v>9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1"/>
      <c r="K114" s="1"/>
      <c r="L114" s="1"/>
    </row>
    <row r="115" spans="1:12" ht="18" customHeight="1">
      <c r="A115" s="50"/>
      <c r="B115" s="51"/>
      <c r="C115" s="37" t="s">
        <v>10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1"/>
      <c r="K115" s="1"/>
      <c r="L115" s="1"/>
    </row>
    <row r="116" spans="1:12" ht="12.75" customHeight="1">
      <c r="A116" s="50"/>
      <c r="B116" s="51"/>
      <c r="C116" s="37" t="s">
        <v>11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1"/>
      <c r="K116" s="1"/>
      <c r="L116" s="1"/>
    </row>
    <row r="117" spans="1:12" ht="33" customHeight="1">
      <c r="A117" s="50"/>
      <c r="B117" s="51"/>
      <c r="C117" s="37" t="s">
        <v>12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1"/>
      <c r="K117" s="1"/>
      <c r="L117" s="1"/>
    </row>
    <row r="118" spans="1:12" ht="24" customHeight="1">
      <c r="A118" s="50" t="s">
        <v>208</v>
      </c>
      <c r="B118" s="51" t="s">
        <v>209</v>
      </c>
      <c r="C118" s="3" t="s">
        <v>6</v>
      </c>
      <c r="D118" s="11">
        <f aca="true" t="shared" si="24" ref="D118:I118">SUM(D119:D124)</f>
        <v>0</v>
      </c>
      <c r="E118" s="11">
        <f t="shared" si="24"/>
        <v>0</v>
      </c>
      <c r="F118" s="11">
        <f t="shared" si="24"/>
        <v>0</v>
      </c>
      <c r="G118" s="11">
        <f t="shared" si="24"/>
        <v>0</v>
      </c>
      <c r="H118" s="11">
        <f t="shared" si="24"/>
        <v>0</v>
      </c>
      <c r="I118" s="11">
        <f t="shared" si="24"/>
        <v>0</v>
      </c>
      <c r="J118" s="1"/>
      <c r="K118" s="1"/>
      <c r="L118" s="1"/>
    </row>
    <row r="119" spans="1:12" ht="22.5" customHeight="1">
      <c r="A119" s="50"/>
      <c r="B119" s="51"/>
      <c r="C119" s="37" t="s">
        <v>7</v>
      </c>
      <c r="D119" s="5">
        <v>0</v>
      </c>
      <c r="E119" s="21">
        <v>0</v>
      </c>
      <c r="F119" s="5">
        <v>0</v>
      </c>
      <c r="G119" s="5">
        <v>0</v>
      </c>
      <c r="H119" s="5">
        <v>0</v>
      </c>
      <c r="I119" s="5">
        <v>0</v>
      </c>
      <c r="J119" s="1"/>
      <c r="K119" s="1"/>
      <c r="L119" s="1"/>
    </row>
    <row r="120" spans="1:12" ht="17.25" customHeight="1">
      <c r="A120" s="50"/>
      <c r="B120" s="51"/>
      <c r="C120" s="37" t="s">
        <v>8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1"/>
      <c r="K120" s="1"/>
      <c r="L120" s="1"/>
    </row>
    <row r="121" spans="1:12" ht="18.75" customHeight="1">
      <c r="A121" s="50"/>
      <c r="B121" s="51"/>
      <c r="C121" s="37" t="s">
        <v>9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1"/>
      <c r="K121" s="1"/>
      <c r="L121" s="1"/>
    </row>
    <row r="122" spans="1:12" ht="19.5" customHeight="1">
      <c r="A122" s="50"/>
      <c r="B122" s="51"/>
      <c r="C122" s="37" t="s">
        <v>10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1"/>
      <c r="K122" s="1"/>
      <c r="L122" s="1"/>
    </row>
    <row r="123" spans="1:12" ht="16.5" customHeight="1">
      <c r="A123" s="50"/>
      <c r="B123" s="51"/>
      <c r="C123" s="37" t="s">
        <v>11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1"/>
      <c r="K123" s="1"/>
      <c r="L123" s="1"/>
    </row>
    <row r="124" spans="1:12" ht="23.25" customHeight="1">
      <c r="A124" s="50"/>
      <c r="B124" s="51"/>
      <c r="C124" s="37" t="s">
        <v>12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1"/>
      <c r="K124" s="1"/>
      <c r="L124" s="1"/>
    </row>
    <row r="125" spans="1:12" ht="21.75" customHeight="1">
      <c r="A125" s="50" t="s">
        <v>210</v>
      </c>
      <c r="B125" s="51" t="s">
        <v>211</v>
      </c>
      <c r="C125" s="3" t="s">
        <v>6</v>
      </c>
      <c r="D125" s="11">
        <f aca="true" t="shared" si="25" ref="D125:I125">SUM(D126:D131)</f>
        <v>0</v>
      </c>
      <c r="E125" s="11">
        <f t="shared" si="25"/>
        <v>0</v>
      </c>
      <c r="F125" s="11">
        <f t="shared" si="25"/>
        <v>0</v>
      </c>
      <c r="G125" s="11">
        <f t="shared" si="25"/>
        <v>0</v>
      </c>
      <c r="H125" s="11">
        <f t="shared" si="25"/>
        <v>0</v>
      </c>
      <c r="I125" s="11">
        <f t="shared" si="25"/>
        <v>0</v>
      </c>
      <c r="J125" s="1"/>
      <c r="K125" s="1"/>
      <c r="L125" s="1"/>
    </row>
    <row r="126" spans="1:12" ht="21" customHeight="1">
      <c r="A126" s="50"/>
      <c r="B126" s="51"/>
      <c r="C126" s="37" t="s">
        <v>7</v>
      </c>
      <c r="D126" s="5">
        <v>0</v>
      </c>
      <c r="E126" s="21">
        <v>0</v>
      </c>
      <c r="F126" s="5">
        <v>0</v>
      </c>
      <c r="G126" s="5">
        <v>0</v>
      </c>
      <c r="H126" s="5">
        <v>0</v>
      </c>
      <c r="I126" s="5">
        <v>0</v>
      </c>
      <c r="J126" s="1"/>
      <c r="K126" s="1"/>
      <c r="L126" s="1"/>
    </row>
    <row r="127" spans="1:12" ht="17.25" customHeight="1">
      <c r="A127" s="50"/>
      <c r="B127" s="51"/>
      <c r="C127" s="37" t="s">
        <v>8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1"/>
      <c r="K127" s="1"/>
      <c r="L127" s="1"/>
    </row>
    <row r="128" spans="1:12" ht="16.5" customHeight="1">
      <c r="A128" s="50"/>
      <c r="B128" s="51"/>
      <c r="C128" s="37" t="s">
        <v>9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1"/>
      <c r="K128" s="1"/>
      <c r="L128" s="1"/>
    </row>
    <row r="129" spans="1:12" ht="23.25" customHeight="1">
      <c r="A129" s="50"/>
      <c r="B129" s="51"/>
      <c r="C129" s="37" t="s">
        <v>10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1"/>
      <c r="K129" s="1"/>
      <c r="L129" s="1"/>
    </row>
    <row r="130" spans="1:12" ht="21" customHeight="1">
      <c r="A130" s="50"/>
      <c r="B130" s="51"/>
      <c r="C130" s="37" t="s">
        <v>11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1"/>
      <c r="K130" s="1"/>
      <c r="L130" s="1"/>
    </row>
    <row r="131" spans="1:12" ht="33" customHeight="1">
      <c r="A131" s="50"/>
      <c r="B131" s="51"/>
      <c r="C131" s="37" t="s">
        <v>12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1"/>
      <c r="K131" s="1"/>
      <c r="L131" s="1"/>
    </row>
    <row r="132" spans="1:12" ht="15.75" customHeight="1">
      <c r="A132" s="50" t="s">
        <v>26</v>
      </c>
      <c r="B132" s="50" t="s">
        <v>27</v>
      </c>
      <c r="C132" s="3" t="s">
        <v>6</v>
      </c>
      <c r="D132" s="11">
        <f aca="true" t="shared" si="26" ref="D132:I132">SUM(D133:D138)</f>
        <v>16508.68465</v>
      </c>
      <c r="E132" s="15">
        <f t="shared" si="26"/>
        <v>790.39969</v>
      </c>
      <c r="F132" s="11">
        <f>SUM(F133:F138)</f>
        <v>900</v>
      </c>
      <c r="G132" s="11">
        <f t="shared" si="26"/>
        <v>0</v>
      </c>
      <c r="H132" s="11">
        <f t="shared" si="26"/>
        <v>0</v>
      </c>
      <c r="I132" s="11">
        <f t="shared" si="26"/>
        <v>0</v>
      </c>
      <c r="J132" s="1"/>
      <c r="K132" s="1"/>
      <c r="L132" s="1"/>
    </row>
    <row r="133" spans="1:12" ht="15">
      <c r="A133" s="50"/>
      <c r="B133" s="50"/>
      <c r="C133" s="37" t="s">
        <v>7</v>
      </c>
      <c r="D133" s="5">
        <f aca="true" t="shared" si="27" ref="D133:E138">D140+D175+D203+D224+D231+D245</f>
        <v>872.39653</v>
      </c>
      <c r="E133" s="5">
        <f t="shared" si="27"/>
        <v>301.46779</v>
      </c>
      <c r="F133" s="5">
        <f>F140+F175+F203+F224+F231+F245</f>
        <v>600</v>
      </c>
      <c r="G133" s="5">
        <f aca="true" t="shared" si="28" ref="G133:I138">G140+G175+G203+G224+G231+G245</f>
        <v>0</v>
      </c>
      <c r="H133" s="5">
        <f t="shared" si="28"/>
        <v>0</v>
      </c>
      <c r="I133" s="5">
        <f t="shared" si="28"/>
        <v>0</v>
      </c>
      <c r="J133" s="1"/>
      <c r="K133" s="1"/>
      <c r="L133" s="1"/>
    </row>
    <row r="134" spans="1:12" ht="15.75" customHeight="1">
      <c r="A134" s="50"/>
      <c r="B134" s="50"/>
      <c r="C134" s="37" t="s">
        <v>8</v>
      </c>
      <c r="D134" s="5">
        <f t="shared" si="27"/>
        <v>12368.08812</v>
      </c>
      <c r="E134" s="5">
        <f t="shared" si="27"/>
        <v>488.9319</v>
      </c>
      <c r="F134" s="5">
        <f>F141+F148+F155+F162+F169</f>
        <v>300</v>
      </c>
      <c r="G134" s="5">
        <f t="shared" si="28"/>
        <v>0</v>
      </c>
      <c r="H134" s="5">
        <f t="shared" si="28"/>
        <v>0</v>
      </c>
      <c r="I134" s="5">
        <f t="shared" si="28"/>
        <v>0</v>
      </c>
      <c r="J134" s="1"/>
      <c r="K134" s="1"/>
      <c r="L134" s="1"/>
    </row>
    <row r="135" spans="1:12" ht="16.5" customHeight="1">
      <c r="A135" s="50"/>
      <c r="B135" s="50"/>
      <c r="C135" s="37" t="s">
        <v>9</v>
      </c>
      <c r="D135" s="5">
        <f t="shared" si="27"/>
        <v>3268.2</v>
      </c>
      <c r="E135" s="5">
        <f t="shared" si="27"/>
        <v>0</v>
      </c>
      <c r="F135" s="5">
        <f>F142+F205+F226+F233+F247+F149+F156+F170</f>
        <v>0</v>
      </c>
      <c r="G135" s="5">
        <f t="shared" si="28"/>
        <v>0</v>
      </c>
      <c r="H135" s="5">
        <f t="shared" si="28"/>
        <v>0</v>
      </c>
      <c r="I135" s="5">
        <f t="shared" si="28"/>
        <v>0</v>
      </c>
      <c r="J135" s="1"/>
      <c r="K135" s="1"/>
      <c r="L135" s="1"/>
    </row>
    <row r="136" spans="1:12" ht="20.25" customHeight="1">
      <c r="A136" s="50"/>
      <c r="B136" s="50"/>
      <c r="C136" s="37" t="s">
        <v>10</v>
      </c>
      <c r="D136" s="5">
        <f t="shared" si="27"/>
        <v>0</v>
      </c>
      <c r="E136" s="5">
        <f t="shared" si="27"/>
        <v>0</v>
      </c>
      <c r="F136" s="5">
        <f>F143+F178+F206+F227+F234+F248</f>
        <v>0</v>
      </c>
      <c r="G136" s="5">
        <f t="shared" si="28"/>
        <v>0</v>
      </c>
      <c r="H136" s="5">
        <f t="shared" si="28"/>
        <v>0</v>
      </c>
      <c r="I136" s="5">
        <f t="shared" si="28"/>
        <v>0</v>
      </c>
      <c r="J136" s="1"/>
      <c r="K136" s="1"/>
      <c r="L136" s="1"/>
    </row>
    <row r="137" spans="1:12" ht="15">
      <c r="A137" s="50"/>
      <c r="B137" s="50"/>
      <c r="C137" s="37" t="s">
        <v>11</v>
      </c>
      <c r="D137" s="5">
        <f t="shared" si="27"/>
        <v>0</v>
      </c>
      <c r="E137" s="5">
        <f t="shared" si="27"/>
        <v>0</v>
      </c>
      <c r="F137" s="5">
        <f>F144+F179+F207+F228+F235+F249</f>
        <v>0</v>
      </c>
      <c r="G137" s="5">
        <f t="shared" si="28"/>
        <v>0</v>
      </c>
      <c r="H137" s="5">
        <f t="shared" si="28"/>
        <v>0</v>
      </c>
      <c r="I137" s="5">
        <f t="shared" si="28"/>
        <v>0</v>
      </c>
      <c r="J137" s="1"/>
      <c r="K137" s="1"/>
      <c r="L137" s="1"/>
    </row>
    <row r="138" spans="1:12" ht="33" customHeight="1">
      <c r="A138" s="50"/>
      <c r="B138" s="50"/>
      <c r="C138" s="37" t="s">
        <v>12</v>
      </c>
      <c r="D138" s="5">
        <f t="shared" si="27"/>
        <v>0</v>
      </c>
      <c r="E138" s="5">
        <f t="shared" si="27"/>
        <v>0</v>
      </c>
      <c r="F138" s="5">
        <f>F145+F180+F208+F229+F236+F250</f>
        <v>0</v>
      </c>
      <c r="G138" s="5">
        <f t="shared" si="28"/>
        <v>0</v>
      </c>
      <c r="H138" s="5">
        <f t="shared" si="28"/>
        <v>0</v>
      </c>
      <c r="I138" s="5">
        <f t="shared" si="28"/>
        <v>0</v>
      </c>
      <c r="J138" s="1"/>
      <c r="K138" s="1"/>
      <c r="L138" s="1"/>
    </row>
    <row r="139" spans="1:12" ht="15.75" customHeight="1">
      <c r="A139" s="50" t="s">
        <v>28</v>
      </c>
      <c r="B139" s="50" t="s">
        <v>29</v>
      </c>
      <c r="C139" s="3" t="s">
        <v>6</v>
      </c>
      <c r="D139" s="11">
        <f aca="true" t="shared" si="29" ref="D139:I139">SUM(D140:D145)</f>
        <v>0</v>
      </c>
      <c r="E139" s="11">
        <f t="shared" si="29"/>
        <v>220</v>
      </c>
      <c r="F139" s="11">
        <f t="shared" si="29"/>
        <v>0</v>
      </c>
      <c r="G139" s="11">
        <f t="shared" si="29"/>
        <v>0</v>
      </c>
      <c r="H139" s="11">
        <f t="shared" si="29"/>
        <v>0</v>
      </c>
      <c r="I139" s="11">
        <f t="shared" si="29"/>
        <v>0</v>
      </c>
      <c r="J139" s="1"/>
      <c r="K139" s="1"/>
      <c r="L139" s="1"/>
    </row>
    <row r="140" spans="1:12" ht="15">
      <c r="A140" s="50"/>
      <c r="B140" s="50"/>
      <c r="C140" s="37" t="s">
        <v>7</v>
      </c>
      <c r="D140" s="5">
        <f aca="true" t="shared" si="30" ref="D140:D145">D147</f>
        <v>0</v>
      </c>
      <c r="E140" s="5">
        <f aca="true" t="shared" si="31" ref="E140:I145">E147+E161+E168</f>
        <v>22</v>
      </c>
      <c r="F140" s="5">
        <f t="shared" si="31"/>
        <v>0</v>
      </c>
      <c r="G140" s="5">
        <f t="shared" si="31"/>
        <v>0</v>
      </c>
      <c r="H140" s="5">
        <f t="shared" si="31"/>
        <v>0</v>
      </c>
      <c r="I140" s="5">
        <f t="shared" si="31"/>
        <v>0</v>
      </c>
      <c r="J140" s="1"/>
      <c r="K140" s="1"/>
      <c r="L140" s="1"/>
    </row>
    <row r="141" spans="1:12" ht="15.75" customHeight="1">
      <c r="A141" s="50"/>
      <c r="B141" s="50"/>
      <c r="C141" s="37" t="s">
        <v>8</v>
      </c>
      <c r="D141" s="5">
        <f t="shared" si="30"/>
        <v>0</v>
      </c>
      <c r="E141" s="5">
        <f t="shared" si="31"/>
        <v>198</v>
      </c>
      <c r="F141" s="5">
        <v>0</v>
      </c>
      <c r="G141" s="5">
        <f t="shared" si="31"/>
        <v>0</v>
      </c>
      <c r="H141" s="5">
        <f t="shared" si="31"/>
        <v>0</v>
      </c>
      <c r="I141" s="5">
        <f t="shared" si="31"/>
        <v>0</v>
      </c>
      <c r="J141" s="1"/>
      <c r="K141" s="1"/>
      <c r="L141" s="1"/>
    </row>
    <row r="142" spans="1:12" ht="16.5" customHeight="1">
      <c r="A142" s="50"/>
      <c r="B142" s="50"/>
      <c r="C142" s="37" t="s">
        <v>9</v>
      </c>
      <c r="D142" s="5">
        <f t="shared" si="30"/>
        <v>0</v>
      </c>
      <c r="E142" s="5">
        <f t="shared" si="31"/>
        <v>0</v>
      </c>
      <c r="F142" s="5">
        <f t="shared" si="31"/>
        <v>0</v>
      </c>
      <c r="G142" s="5">
        <f t="shared" si="31"/>
        <v>0</v>
      </c>
      <c r="H142" s="5">
        <f t="shared" si="31"/>
        <v>0</v>
      </c>
      <c r="I142" s="5">
        <f t="shared" si="31"/>
        <v>0</v>
      </c>
      <c r="J142" s="1"/>
      <c r="K142" s="1"/>
      <c r="L142" s="1"/>
    </row>
    <row r="143" spans="1:12" ht="20.25" customHeight="1">
      <c r="A143" s="50"/>
      <c r="B143" s="50"/>
      <c r="C143" s="37" t="s">
        <v>10</v>
      </c>
      <c r="D143" s="5">
        <f t="shared" si="30"/>
        <v>0</v>
      </c>
      <c r="E143" s="5">
        <f t="shared" si="31"/>
        <v>0</v>
      </c>
      <c r="F143" s="5">
        <f t="shared" si="31"/>
        <v>0</v>
      </c>
      <c r="G143" s="5">
        <f t="shared" si="31"/>
        <v>0</v>
      </c>
      <c r="H143" s="5">
        <f t="shared" si="31"/>
        <v>0</v>
      </c>
      <c r="I143" s="5">
        <f t="shared" si="31"/>
        <v>0</v>
      </c>
      <c r="J143" s="1"/>
      <c r="K143" s="1"/>
      <c r="L143" s="1"/>
    </row>
    <row r="144" spans="1:12" ht="15">
      <c r="A144" s="50"/>
      <c r="B144" s="50"/>
      <c r="C144" s="37" t="s">
        <v>11</v>
      </c>
      <c r="D144" s="5">
        <f t="shared" si="30"/>
        <v>0</v>
      </c>
      <c r="E144" s="5">
        <f t="shared" si="31"/>
        <v>0</v>
      </c>
      <c r="F144" s="5">
        <f t="shared" si="31"/>
        <v>0</v>
      </c>
      <c r="G144" s="5">
        <f t="shared" si="31"/>
        <v>0</v>
      </c>
      <c r="H144" s="5">
        <f t="shared" si="31"/>
        <v>0</v>
      </c>
      <c r="I144" s="5">
        <f t="shared" si="31"/>
        <v>0</v>
      </c>
      <c r="J144" s="1"/>
      <c r="K144" s="1"/>
      <c r="L144" s="1"/>
    </row>
    <row r="145" spans="1:12" ht="33" customHeight="1">
      <c r="A145" s="50"/>
      <c r="B145" s="50"/>
      <c r="C145" s="37" t="s">
        <v>12</v>
      </c>
      <c r="D145" s="5">
        <f t="shared" si="30"/>
        <v>0</v>
      </c>
      <c r="E145" s="5">
        <f t="shared" si="31"/>
        <v>0</v>
      </c>
      <c r="F145" s="5">
        <f t="shared" si="31"/>
        <v>0</v>
      </c>
      <c r="G145" s="5">
        <f t="shared" si="31"/>
        <v>0</v>
      </c>
      <c r="H145" s="5">
        <f t="shared" si="31"/>
        <v>0</v>
      </c>
      <c r="I145" s="5">
        <f t="shared" si="31"/>
        <v>0</v>
      </c>
      <c r="J145" s="1"/>
      <c r="K145" s="1"/>
      <c r="L145" s="1"/>
    </row>
    <row r="146" spans="1:12" ht="15.75" customHeight="1">
      <c r="A146" s="50" t="s">
        <v>30</v>
      </c>
      <c r="B146" s="50" t="s">
        <v>31</v>
      </c>
      <c r="C146" s="3" t="s">
        <v>6</v>
      </c>
      <c r="D146" s="11">
        <f aca="true" t="shared" si="32" ref="D146:I146">SUM(D147:D152)</f>
        <v>0</v>
      </c>
      <c r="E146" s="11">
        <f t="shared" si="32"/>
        <v>0</v>
      </c>
      <c r="F146" s="11">
        <f t="shared" si="32"/>
        <v>0</v>
      </c>
      <c r="G146" s="11">
        <f t="shared" si="32"/>
        <v>0</v>
      </c>
      <c r="H146" s="11">
        <f t="shared" si="32"/>
        <v>0</v>
      </c>
      <c r="I146" s="11">
        <f t="shared" si="32"/>
        <v>0</v>
      </c>
      <c r="J146" s="1"/>
      <c r="K146" s="1"/>
      <c r="L146" s="1"/>
    </row>
    <row r="147" spans="1:12" ht="15">
      <c r="A147" s="50"/>
      <c r="B147" s="50"/>
      <c r="C147" s="37" t="s">
        <v>7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1"/>
      <c r="K147" s="1"/>
      <c r="L147" s="1"/>
    </row>
    <row r="148" spans="1:12" ht="15.75" customHeight="1">
      <c r="A148" s="50"/>
      <c r="B148" s="50"/>
      <c r="C148" s="37" t="s">
        <v>8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1"/>
      <c r="K148" s="1"/>
      <c r="L148" s="1"/>
    </row>
    <row r="149" spans="1:12" ht="16.5" customHeight="1">
      <c r="A149" s="50"/>
      <c r="B149" s="50"/>
      <c r="C149" s="37" t="s">
        <v>9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1"/>
      <c r="K149" s="1"/>
      <c r="L149" s="1"/>
    </row>
    <row r="150" spans="1:12" ht="20.25" customHeight="1">
      <c r="A150" s="50"/>
      <c r="B150" s="50"/>
      <c r="C150" s="37" t="s">
        <v>10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1"/>
      <c r="K150" s="1"/>
      <c r="L150" s="1"/>
    </row>
    <row r="151" spans="1:12" ht="15">
      <c r="A151" s="50"/>
      <c r="B151" s="50"/>
      <c r="C151" s="37" t="s">
        <v>11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1"/>
      <c r="K151" s="1"/>
      <c r="L151" s="1"/>
    </row>
    <row r="152" spans="1:12" ht="33" customHeight="1">
      <c r="A152" s="50"/>
      <c r="B152" s="50"/>
      <c r="C152" s="37" t="s">
        <v>12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1"/>
      <c r="K152" s="1"/>
      <c r="L152" s="1"/>
    </row>
    <row r="153" spans="1:12" ht="16.5" customHeight="1">
      <c r="A153" s="50" t="s">
        <v>104</v>
      </c>
      <c r="B153" s="38" t="s">
        <v>194</v>
      </c>
      <c r="C153" s="3" t="s">
        <v>6</v>
      </c>
      <c r="D153" s="11">
        <f aca="true" t="shared" si="33" ref="D153:I153">SUM(D154:D159)</f>
        <v>0</v>
      </c>
      <c r="E153" s="11">
        <f t="shared" si="33"/>
        <v>0</v>
      </c>
      <c r="F153" s="11">
        <f>F155</f>
        <v>300</v>
      </c>
      <c r="G153" s="11">
        <f t="shared" si="33"/>
        <v>0</v>
      </c>
      <c r="H153" s="11">
        <f t="shared" si="33"/>
        <v>0</v>
      </c>
      <c r="I153" s="11">
        <f t="shared" si="33"/>
        <v>0</v>
      </c>
      <c r="J153" s="1"/>
      <c r="K153" s="1"/>
      <c r="L153" s="1"/>
    </row>
    <row r="154" spans="1:12" ht="17.25" customHeight="1">
      <c r="A154" s="50"/>
      <c r="B154" s="39"/>
      <c r="C154" s="37" t="s">
        <v>7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1"/>
      <c r="K154" s="1"/>
      <c r="L154" s="1"/>
    </row>
    <row r="155" spans="1:12" ht="16.5" customHeight="1">
      <c r="A155" s="50"/>
      <c r="B155" s="39"/>
      <c r="C155" s="37" t="s">
        <v>8</v>
      </c>
      <c r="D155" s="5">
        <v>0</v>
      </c>
      <c r="E155" s="5">
        <v>0</v>
      </c>
      <c r="F155" s="5">
        <v>300</v>
      </c>
      <c r="G155" s="5">
        <v>0</v>
      </c>
      <c r="H155" s="5">
        <v>0</v>
      </c>
      <c r="I155" s="5">
        <v>0</v>
      </c>
      <c r="J155" s="1"/>
      <c r="K155" s="1"/>
      <c r="L155" s="1"/>
    </row>
    <row r="156" spans="1:12" ht="15" customHeight="1">
      <c r="A156" s="50"/>
      <c r="B156" s="39"/>
      <c r="C156" s="37" t="s">
        <v>9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1"/>
      <c r="K156" s="1"/>
      <c r="L156" s="1"/>
    </row>
    <row r="157" spans="1:12" ht="16.5" customHeight="1">
      <c r="A157" s="50"/>
      <c r="B157" s="39"/>
      <c r="C157" s="37" t="s">
        <v>10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1"/>
      <c r="K157" s="1"/>
      <c r="L157" s="1"/>
    </row>
    <row r="158" spans="1:12" ht="15.75" customHeight="1">
      <c r="A158" s="50"/>
      <c r="B158" s="39"/>
      <c r="C158" s="37" t="s">
        <v>11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1"/>
      <c r="K158" s="1"/>
      <c r="L158" s="1"/>
    </row>
    <row r="159" spans="1:12" ht="17.25" customHeight="1">
      <c r="A159" s="50"/>
      <c r="B159" s="40"/>
      <c r="C159" s="37" t="s">
        <v>12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1"/>
      <c r="K159" s="1"/>
      <c r="L159" s="1"/>
    </row>
    <row r="160" spans="1:12" ht="15.75" customHeight="1">
      <c r="A160" s="50" t="s">
        <v>106</v>
      </c>
      <c r="B160" s="50" t="s">
        <v>160</v>
      </c>
      <c r="C160" s="3" t="s">
        <v>6</v>
      </c>
      <c r="D160" s="11">
        <f aca="true" t="shared" si="34" ref="D160:I160">SUM(D161:D166)</f>
        <v>0</v>
      </c>
      <c r="E160" s="11">
        <f t="shared" si="34"/>
        <v>220</v>
      </c>
      <c r="F160" s="11">
        <f t="shared" si="34"/>
        <v>0</v>
      </c>
      <c r="G160" s="11">
        <f t="shared" si="34"/>
        <v>0</v>
      </c>
      <c r="H160" s="11">
        <f t="shared" si="34"/>
        <v>0</v>
      </c>
      <c r="I160" s="11">
        <f t="shared" si="34"/>
        <v>0</v>
      </c>
      <c r="J160" s="1"/>
      <c r="K160" s="1"/>
      <c r="L160" s="1"/>
    </row>
    <row r="161" spans="1:12" ht="15">
      <c r="A161" s="50"/>
      <c r="B161" s="50"/>
      <c r="C161" s="37" t="s">
        <v>7</v>
      </c>
      <c r="D161" s="5">
        <v>0</v>
      </c>
      <c r="E161" s="18">
        <v>22</v>
      </c>
      <c r="F161" s="5">
        <v>0</v>
      </c>
      <c r="G161" s="5">
        <v>0</v>
      </c>
      <c r="H161" s="5">
        <v>0</v>
      </c>
      <c r="I161" s="5">
        <v>0</v>
      </c>
      <c r="J161" s="1"/>
      <c r="K161" s="1"/>
      <c r="L161" s="1"/>
    </row>
    <row r="162" spans="1:12" ht="15.75" customHeight="1">
      <c r="A162" s="50"/>
      <c r="B162" s="50"/>
      <c r="C162" s="37" t="s">
        <v>8</v>
      </c>
      <c r="D162" s="5">
        <v>0</v>
      </c>
      <c r="E162" s="18">
        <v>198</v>
      </c>
      <c r="F162" s="5">
        <v>0</v>
      </c>
      <c r="G162" s="5">
        <v>0</v>
      </c>
      <c r="H162" s="5">
        <v>0</v>
      </c>
      <c r="I162" s="5">
        <v>0</v>
      </c>
      <c r="J162" s="1"/>
      <c r="K162" s="1"/>
      <c r="L162" s="1"/>
    </row>
    <row r="163" spans="1:12" ht="16.5" customHeight="1">
      <c r="A163" s="50"/>
      <c r="B163" s="50"/>
      <c r="C163" s="37" t="s">
        <v>9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1"/>
      <c r="K163" s="1"/>
      <c r="L163" s="1"/>
    </row>
    <row r="164" spans="1:12" ht="20.25" customHeight="1">
      <c r="A164" s="50"/>
      <c r="B164" s="50"/>
      <c r="C164" s="37" t="s">
        <v>10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1"/>
      <c r="K164" s="1"/>
      <c r="L164" s="1"/>
    </row>
    <row r="165" spans="1:12" ht="15">
      <c r="A165" s="50"/>
      <c r="B165" s="50"/>
      <c r="C165" s="37" t="s">
        <v>11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1"/>
      <c r="K165" s="1"/>
      <c r="L165" s="1"/>
    </row>
    <row r="166" spans="1:12" ht="33" customHeight="1">
      <c r="A166" s="50"/>
      <c r="B166" s="50"/>
      <c r="C166" s="37" t="s">
        <v>12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1"/>
      <c r="K166" s="1"/>
      <c r="L166" s="1"/>
    </row>
    <row r="167" spans="1:12" ht="15.75" customHeight="1">
      <c r="A167" s="52" t="s">
        <v>108</v>
      </c>
      <c r="B167" s="52" t="s">
        <v>186</v>
      </c>
      <c r="C167" s="3" t="s">
        <v>6</v>
      </c>
      <c r="D167" s="11">
        <f aca="true" t="shared" si="35" ref="D167:I167">SUM(D168:D173)</f>
        <v>0</v>
      </c>
      <c r="E167" s="11">
        <f t="shared" si="35"/>
        <v>0</v>
      </c>
      <c r="F167" s="11">
        <f t="shared" si="35"/>
        <v>0</v>
      </c>
      <c r="G167" s="11">
        <f t="shared" si="35"/>
        <v>0</v>
      </c>
      <c r="H167" s="11">
        <f t="shared" si="35"/>
        <v>0</v>
      </c>
      <c r="I167" s="11">
        <f t="shared" si="35"/>
        <v>0</v>
      </c>
      <c r="J167" s="1"/>
      <c r="K167" s="1"/>
      <c r="L167" s="1"/>
    </row>
    <row r="168" spans="1:12" ht="15">
      <c r="A168" s="52"/>
      <c r="B168" s="52"/>
      <c r="C168" s="37" t="s">
        <v>7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1"/>
      <c r="K168" s="1"/>
      <c r="L168" s="1"/>
    </row>
    <row r="169" spans="1:12" ht="15.75" customHeight="1">
      <c r="A169" s="52"/>
      <c r="B169" s="52"/>
      <c r="C169" s="37" t="s">
        <v>8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1"/>
      <c r="K169" s="1"/>
      <c r="L169" s="1"/>
    </row>
    <row r="170" spans="1:12" ht="16.5" customHeight="1">
      <c r="A170" s="52"/>
      <c r="B170" s="52"/>
      <c r="C170" s="37" t="s">
        <v>9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1"/>
      <c r="K170" s="1"/>
      <c r="L170" s="1"/>
    </row>
    <row r="171" spans="1:12" ht="20.25" customHeight="1">
      <c r="A171" s="52"/>
      <c r="B171" s="52"/>
      <c r="C171" s="37" t="s">
        <v>10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1"/>
      <c r="K171" s="1"/>
      <c r="L171" s="1"/>
    </row>
    <row r="172" spans="1:12" ht="15">
      <c r="A172" s="52"/>
      <c r="B172" s="52"/>
      <c r="C172" s="37" t="s">
        <v>11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1"/>
      <c r="K172" s="1"/>
      <c r="L172" s="1"/>
    </row>
    <row r="173" spans="1:12" ht="39.75" customHeight="1">
      <c r="A173" s="52"/>
      <c r="B173" s="52"/>
      <c r="C173" s="37" t="s">
        <v>12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1"/>
      <c r="K173" s="1"/>
      <c r="L173" s="1"/>
    </row>
    <row r="174" spans="1:12" ht="15.75" customHeight="1">
      <c r="A174" s="50" t="s">
        <v>32</v>
      </c>
      <c r="B174" s="50" t="s">
        <v>33</v>
      </c>
      <c r="C174" s="3" t="s">
        <v>6</v>
      </c>
      <c r="D174" s="11">
        <f aca="true" t="shared" si="36" ref="D174:I174">SUM(D175:D180)</f>
        <v>5703.221</v>
      </c>
      <c r="E174" s="11">
        <f t="shared" si="36"/>
        <v>189.21299</v>
      </c>
      <c r="F174" s="11">
        <f t="shared" si="36"/>
        <v>0</v>
      </c>
      <c r="G174" s="11">
        <f t="shared" si="36"/>
        <v>0</v>
      </c>
      <c r="H174" s="11">
        <f t="shared" si="36"/>
        <v>0</v>
      </c>
      <c r="I174" s="11">
        <f t="shared" si="36"/>
        <v>0</v>
      </c>
      <c r="J174" s="1"/>
      <c r="K174" s="1"/>
      <c r="L174" s="1"/>
    </row>
    <row r="175" spans="1:12" ht="15">
      <c r="A175" s="50"/>
      <c r="B175" s="50"/>
      <c r="C175" s="37" t="s">
        <v>7</v>
      </c>
      <c r="D175" s="5">
        <f>D182+D196+D189</f>
        <v>0</v>
      </c>
      <c r="E175" s="5">
        <f aca="true" t="shared" si="37" ref="E175:I180">E182+E196</f>
        <v>189.21299</v>
      </c>
      <c r="F175" s="5">
        <f>F182+F196</f>
        <v>0</v>
      </c>
      <c r="G175" s="5">
        <f t="shared" si="37"/>
        <v>0</v>
      </c>
      <c r="H175" s="5">
        <f t="shared" si="37"/>
        <v>0</v>
      </c>
      <c r="I175" s="5">
        <f t="shared" si="37"/>
        <v>0</v>
      </c>
      <c r="J175" s="1"/>
      <c r="K175" s="1"/>
      <c r="L175" s="1"/>
    </row>
    <row r="176" spans="1:12" ht="15.75" customHeight="1">
      <c r="A176" s="50"/>
      <c r="B176" s="50"/>
      <c r="C176" s="37" t="s">
        <v>8</v>
      </c>
      <c r="D176" s="5">
        <f>D183+D197+D190</f>
        <v>5703.221</v>
      </c>
      <c r="E176" s="5">
        <f t="shared" si="37"/>
        <v>0</v>
      </c>
      <c r="F176" s="5">
        <f t="shared" si="37"/>
        <v>0</v>
      </c>
      <c r="G176" s="5">
        <f t="shared" si="37"/>
        <v>0</v>
      </c>
      <c r="H176" s="5">
        <f t="shared" si="37"/>
        <v>0</v>
      </c>
      <c r="I176" s="5">
        <f t="shared" si="37"/>
        <v>0</v>
      </c>
      <c r="J176" s="1"/>
      <c r="K176" s="1"/>
      <c r="L176" s="1"/>
    </row>
    <row r="177" spans="1:12" ht="16.5" customHeight="1">
      <c r="A177" s="50"/>
      <c r="B177" s="50"/>
      <c r="C177" s="37" t="s">
        <v>9</v>
      </c>
      <c r="D177" s="5">
        <f>D184+D198+D191</f>
        <v>0</v>
      </c>
      <c r="E177" s="5">
        <f t="shared" si="37"/>
        <v>0</v>
      </c>
      <c r="F177" s="5">
        <f t="shared" si="37"/>
        <v>0</v>
      </c>
      <c r="G177" s="5">
        <f t="shared" si="37"/>
        <v>0</v>
      </c>
      <c r="H177" s="5">
        <f t="shared" si="37"/>
        <v>0</v>
      </c>
      <c r="I177" s="5">
        <f t="shared" si="37"/>
        <v>0</v>
      </c>
      <c r="J177" s="1"/>
      <c r="K177" s="1"/>
      <c r="L177" s="1"/>
    </row>
    <row r="178" spans="1:12" ht="20.25" customHeight="1">
      <c r="A178" s="50"/>
      <c r="B178" s="50"/>
      <c r="C178" s="37" t="s">
        <v>10</v>
      </c>
      <c r="D178" s="5">
        <f>D185+D199</f>
        <v>0</v>
      </c>
      <c r="E178" s="5">
        <f t="shared" si="37"/>
        <v>0</v>
      </c>
      <c r="F178" s="5">
        <f t="shared" si="37"/>
        <v>0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1"/>
      <c r="K178" s="1"/>
      <c r="L178" s="1"/>
    </row>
    <row r="179" spans="1:12" ht="15">
      <c r="A179" s="50"/>
      <c r="B179" s="50"/>
      <c r="C179" s="37" t="s">
        <v>11</v>
      </c>
      <c r="D179" s="5">
        <f>D186+D200</f>
        <v>0</v>
      </c>
      <c r="E179" s="5">
        <f t="shared" si="37"/>
        <v>0</v>
      </c>
      <c r="F179" s="5">
        <f t="shared" si="37"/>
        <v>0</v>
      </c>
      <c r="G179" s="5">
        <f t="shared" si="37"/>
        <v>0</v>
      </c>
      <c r="H179" s="5">
        <f t="shared" si="37"/>
        <v>0</v>
      </c>
      <c r="I179" s="5">
        <f t="shared" si="37"/>
        <v>0</v>
      </c>
      <c r="J179" s="1"/>
      <c r="K179" s="1"/>
      <c r="L179" s="1"/>
    </row>
    <row r="180" spans="1:12" ht="33" customHeight="1">
      <c r="A180" s="50"/>
      <c r="B180" s="50"/>
      <c r="C180" s="37" t="s">
        <v>12</v>
      </c>
      <c r="D180" s="5">
        <f>D187+D201</f>
        <v>0</v>
      </c>
      <c r="E180" s="5">
        <f t="shared" si="37"/>
        <v>0</v>
      </c>
      <c r="F180" s="5">
        <f t="shared" si="37"/>
        <v>0</v>
      </c>
      <c r="G180" s="5">
        <f t="shared" si="37"/>
        <v>0</v>
      </c>
      <c r="H180" s="5">
        <f t="shared" si="37"/>
        <v>0</v>
      </c>
      <c r="I180" s="5">
        <f t="shared" si="37"/>
        <v>0</v>
      </c>
      <c r="J180" s="1"/>
      <c r="K180" s="1"/>
      <c r="L180" s="1"/>
    </row>
    <row r="181" spans="1:12" ht="15.75" customHeight="1">
      <c r="A181" s="50" t="s">
        <v>34</v>
      </c>
      <c r="B181" s="50" t="s">
        <v>37</v>
      </c>
      <c r="C181" s="3" t="s">
        <v>6</v>
      </c>
      <c r="D181" s="11">
        <f aca="true" t="shared" si="38" ref="D181:I181">SUM(D182:D187)</f>
        <v>1571.041</v>
      </c>
      <c r="E181" s="11">
        <f t="shared" si="38"/>
        <v>189.21299</v>
      </c>
      <c r="F181" s="11">
        <f t="shared" si="38"/>
        <v>0</v>
      </c>
      <c r="G181" s="11">
        <f t="shared" si="38"/>
        <v>0</v>
      </c>
      <c r="H181" s="11">
        <f t="shared" si="38"/>
        <v>0</v>
      </c>
      <c r="I181" s="11">
        <f t="shared" si="38"/>
        <v>0</v>
      </c>
      <c r="J181" s="1"/>
      <c r="K181" s="1"/>
      <c r="L181" s="1"/>
    </row>
    <row r="182" spans="1:12" ht="15">
      <c r="A182" s="50"/>
      <c r="B182" s="50"/>
      <c r="C182" s="37" t="s">
        <v>7</v>
      </c>
      <c r="D182" s="5">
        <v>0</v>
      </c>
      <c r="E182" s="18">
        <v>189.21299</v>
      </c>
      <c r="F182" s="5">
        <v>0</v>
      </c>
      <c r="G182" s="5">
        <v>0</v>
      </c>
      <c r="H182" s="5">
        <v>0</v>
      </c>
      <c r="I182" s="5">
        <v>0</v>
      </c>
      <c r="J182" s="1"/>
      <c r="K182" s="1"/>
      <c r="L182" s="1"/>
    </row>
    <row r="183" spans="1:12" ht="15.75" customHeight="1">
      <c r="A183" s="50"/>
      <c r="B183" s="50"/>
      <c r="C183" s="37" t="s">
        <v>8</v>
      </c>
      <c r="D183" s="5">
        <v>1571.041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1"/>
      <c r="K183" s="1"/>
      <c r="L183" s="1"/>
    </row>
    <row r="184" spans="1:12" ht="16.5" customHeight="1">
      <c r="A184" s="50"/>
      <c r="B184" s="50"/>
      <c r="C184" s="37" t="s">
        <v>9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1"/>
      <c r="K184" s="1"/>
      <c r="L184" s="1"/>
    </row>
    <row r="185" spans="1:12" ht="20.25" customHeight="1">
      <c r="A185" s="50"/>
      <c r="B185" s="50"/>
      <c r="C185" s="37" t="s">
        <v>10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1"/>
      <c r="K185" s="1"/>
      <c r="L185" s="1"/>
    </row>
    <row r="186" spans="1:12" ht="15">
      <c r="A186" s="50"/>
      <c r="B186" s="50"/>
      <c r="C186" s="37" t="s">
        <v>11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1"/>
      <c r="K186" s="1"/>
      <c r="L186" s="1"/>
    </row>
    <row r="187" spans="1:12" ht="33" customHeight="1">
      <c r="A187" s="50"/>
      <c r="B187" s="50"/>
      <c r="C187" s="37" t="s">
        <v>12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1"/>
      <c r="K187" s="1"/>
      <c r="L187" s="1"/>
    </row>
    <row r="188" spans="1:12" ht="15.75" customHeight="1">
      <c r="A188" s="50" t="s">
        <v>35</v>
      </c>
      <c r="B188" s="50" t="s">
        <v>147</v>
      </c>
      <c r="C188" s="3" t="s">
        <v>6</v>
      </c>
      <c r="D188" s="11">
        <f aca="true" t="shared" si="39" ref="D188:I188">SUM(D189:D194)</f>
        <v>1220.392</v>
      </c>
      <c r="E188" s="11">
        <f t="shared" si="39"/>
        <v>0</v>
      </c>
      <c r="F188" s="11">
        <f t="shared" si="39"/>
        <v>0</v>
      </c>
      <c r="G188" s="11">
        <f t="shared" si="39"/>
        <v>0</v>
      </c>
      <c r="H188" s="11">
        <f t="shared" si="39"/>
        <v>0</v>
      </c>
      <c r="I188" s="11">
        <f t="shared" si="39"/>
        <v>0</v>
      </c>
      <c r="J188" s="1"/>
      <c r="K188" s="1"/>
      <c r="L188" s="1"/>
    </row>
    <row r="189" spans="1:12" ht="15">
      <c r="A189" s="50"/>
      <c r="B189" s="50"/>
      <c r="C189" s="37" t="s">
        <v>7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1"/>
      <c r="K189" s="1"/>
      <c r="L189" s="1"/>
    </row>
    <row r="190" spans="1:12" ht="15.75" customHeight="1">
      <c r="A190" s="50"/>
      <c r="B190" s="50"/>
      <c r="C190" s="37" t="s">
        <v>8</v>
      </c>
      <c r="D190" s="5">
        <v>1220.392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1"/>
      <c r="K190" s="1"/>
      <c r="L190" s="1"/>
    </row>
    <row r="191" spans="1:12" ht="16.5" customHeight="1">
      <c r="A191" s="50"/>
      <c r="B191" s="50"/>
      <c r="C191" s="37" t="s">
        <v>9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1"/>
      <c r="K191" s="1"/>
      <c r="L191" s="1"/>
    </row>
    <row r="192" spans="1:12" ht="20.25" customHeight="1">
      <c r="A192" s="50"/>
      <c r="B192" s="50"/>
      <c r="C192" s="37" t="s">
        <v>10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1"/>
      <c r="K192" s="1"/>
      <c r="L192" s="1"/>
    </row>
    <row r="193" spans="1:12" ht="15">
      <c r="A193" s="50"/>
      <c r="B193" s="50"/>
      <c r="C193" s="37" t="s">
        <v>11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1"/>
      <c r="K193" s="1"/>
      <c r="L193" s="1"/>
    </row>
    <row r="194" spans="1:12" ht="39.75" customHeight="1">
      <c r="A194" s="50"/>
      <c r="B194" s="50"/>
      <c r="C194" s="37" t="s">
        <v>12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1"/>
      <c r="K194" s="1"/>
      <c r="L194" s="1"/>
    </row>
    <row r="195" spans="1:12" ht="15.75" customHeight="1">
      <c r="A195" s="50" t="s">
        <v>146</v>
      </c>
      <c r="B195" s="50" t="s">
        <v>36</v>
      </c>
      <c r="C195" s="3" t="s">
        <v>6</v>
      </c>
      <c r="D195" s="11">
        <f aca="true" t="shared" si="40" ref="D195:I195">SUM(D196:D201)</f>
        <v>2911.788</v>
      </c>
      <c r="E195" s="11">
        <f t="shared" si="40"/>
        <v>0</v>
      </c>
      <c r="F195" s="11">
        <f t="shared" si="40"/>
        <v>0</v>
      </c>
      <c r="G195" s="11">
        <f t="shared" si="40"/>
        <v>0</v>
      </c>
      <c r="H195" s="11">
        <f t="shared" si="40"/>
        <v>0</v>
      </c>
      <c r="I195" s="11">
        <f t="shared" si="40"/>
        <v>0</v>
      </c>
      <c r="J195" s="1"/>
      <c r="K195" s="1"/>
      <c r="L195" s="1"/>
    </row>
    <row r="196" spans="1:12" ht="15">
      <c r="A196" s="50"/>
      <c r="B196" s="50"/>
      <c r="C196" s="37" t="s">
        <v>7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1"/>
      <c r="K196" s="1"/>
      <c r="L196" s="1"/>
    </row>
    <row r="197" spans="1:12" ht="15.75" customHeight="1">
      <c r="A197" s="50"/>
      <c r="B197" s="50"/>
      <c r="C197" s="37" t="s">
        <v>8</v>
      </c>
      <c r="D197" s="5">
        <v>2911.788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1"/>
      <c r="K197" s="1"/>
      <c r="L197" s="1"/>
    </row>
    <row r="198" spans="1:12" ht="16.5" customHeight="1">
      <c r="A198" s="50"/>
      <c r="B198" s="50"/>
      <c r="C198" s="37" t="s">
        <v>9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1"/>
      <c r="K198" s="1"/>
      <c r="L198" s="1"/>
    </row>
    <row r="199" spans="1:12" ht="20.25" customHeight="1">
      <c r="A199" s="50"/>
      <c r="B199" s="50"/>
      <c r="C199" s="37" t="s">
        <v>10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1"/>
      <c r="K199" s="1"/>
      <c r="L199" s="1"/>
    </row>
    <row r="200" spans="1:12" ht="15">
      <c r="A200" s="50"/>
      <c r="B200" s="50"/>
      <c r="C200" s="37" t="s">
        <v>11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1"/>
      <c r="K200" s="1"/>
      <c r="L200" s="1"/>
    </row>
    <row r="201" spans="1:12" ht="36" customHeight="1">
      <c r="A201" s="50"/>
      <c r="B201" s="50"/>
      <c r="C201" s="37" t="s">
        <v>12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1"/>
      <c r="K201" s="1"/>
      <c r="L201" s="1"/>
    </row>
    <row r="202" spans="1:12" ht="15.75" customHeight="1">
      <c r="A202" s="50" t="s">
        <v>38</v>
      </c>
      <c r="B202" s="38" t="s">
        <v>39</v>
      </c>
      <c r="C202" s="3" t="s">
        <v>6</v>
      </c>
      <c r="D202" s="11">
        <f aca="true" t="shared" si="41" ref="D202:I202">SUM(D203:D208)</f>
        <v>5404.36712</v>
      </c>
      <c r="E202" s="11">
        <f t="shared" si="41"/>
        <v>53.262</v>
      </c>
      <c r="F202" s="11">
        <f>SUM(F203:F208)</f>
        <v>600</v>
      </c>
      <c r="G202" s="11">
        <f t="shared" si="41"/>
        <v>0</v>
      </c>
      <c r="H202" s="11">
        <f t="shared" si="41"/>
        <v>0</v>
      </c>
      <c r="I202" s="11">
        <f t="shared" si="41"/>
        <v>0</v>
      </c>
      <c r="J202" s="1"/>
      <c r="K202" s="1"/>
      <c r="L202" s="1"/>
    </row>
    <row r="203" spans="1:12" ht="15">
      <c r="A203" s="50"/>
      <c r="B203" s="39"/>
      <c r="C203" s="37" t="s">
        <v>7</v>
      </c>
      <c r="D203" s="5">
        <f aca="true" t="shared" si="42" ref="D203:D208">D210</f>
        <v>0</v>
      </c>
      <c r="E203" s="5">
        <f>E210+E217</f>
        <v>53.262</v>
      </c>
      <c r="F203" s="5">
        <f>F210+F217+F224</f>
        <v>600</v>
      </c>
      <c r="G203" s="5">
        <f>G210+G217</f>
        <v>0</v>
      </c>
      <c r="H203" s="5">
        <f>H210+H217</f>
        <v>0</v>
      </c>
      <c r="I203" s="5">
        <f>I210+I217</f>
        <v>0</v>
      </c>
      <c r="J203" s="1"/>
      <c r="K203" s="1"/>
      <c r="L203" s="1"/>
    </row>
    <row r="204" spans="1:12" ht="15.75" customHeight="1">
      <c r="A204" s="50"/>
      <c r="B204" s="39"/>
      <c r="C204" s="37" t="s">
        <v>8</v>
      </c>
      <c r="D204" s="2">
        <f t="shared" si="42"/>
        <v>5404.36712</v>
      </c>
      <c r="E204" s="5">
        <f aca="true" t="shared" si="43" ref="E204:I208">E211+E218</f>
        <v>0</v>
      </c>
      <c r="F204" s="5">
        <f t="shared" si="43"/>
        <v>0</v>
      </c>
      <c r="G204" s="5">
        <f t="shared" si="43"/>
        <v>0</v>
      </c>
      <c r="H204" s="5">
        <f t="shared" si="43"/>
        <v>0</v>
      </c>
      <c r="I204" s="5">
        <f t="shared" si="43"/>
        <v>0</v>
      </c>
      <c r="J204" s="1"/>
      <c r="K204" s="1"/>
      <c r="L204" s="1"/>
    </row>
    <row r="205" spans="1:12" ht="16.5" customHeight="1">
      <c r="A205" s="50"/>
      <c r="B205" s="39"/>
      <c r="C205" s="37" t="s">
        <v>9</v>
      </c>
      <c r="D205" s="5">
        <f t="shared" si="42"/>
        <v>0</v>
      </c>
      <c r="E205" s="5">
        <f t="shared" si="43"/>
        <v>0</v>
      </c>
      <c r="F205" s="5">
        <f t="shared" si="43"/>
        <v>0</v>
      </c>
      <c r="G205" s="5">
        <f t="shared" si="43"/>
        <v>0</v>
      </c>
      <c r="H205" s="5">
        <f t="shared" si="43"/>
        <v>0</v>
      </c>
      <c r="I205" s="5">
        <f t="shared" si="43"/>
        <v>0</v>
      </c>
      <c r="J205" s="1"/>
      <c r="K205" s="1"/>
      <c r="L205" s="1"/>
    </row>
    <row r="206" spans="1:12" ht="20.25" customHeight="1">
      <c r="A206" s="50"/>
      <c r="B206" s="39"/>
      <c r="C206" s="37" t="s">
        <v>10</v>
      </c>
      <c r="D206" s="5">
        <f t="shared" si="42"/>
        <v>0</v>
      </c>
      <c r="E206" s="5">
        <f t="shared" si="43"/>
        <v>0</v>
      </c>
      <c r="F206" s="5">
        <f t="shared" si="43"/>
        <v>0</v>
      </c>
      <c r="G206" s="5">
        <f t="shared" si="43"/>
        <v>0</v>
      </c>
      <c r="H206" s="5">
        <f t="shared" si="43"/>
        <v>0</v>
      </c>
      <c r="I206" s="5">
        <f t="shared" si="43"/>
        <v>0</v>
      </c>
      <c r="J206" s="1"/>
      <c r="K206" s="1"/>
      <c r="L206" s="1"/>
    </row>
    <row r="207" spans="1:12" ht="15">
      <c r="A207" s="50"/>
      <c r="B207" s="39"/>
      <c r="C207" s="37" t="s">
        <v>11</v>
      </c>
      <c r="D207" s="5">
        <f t="shared" si="42"/>
        <v>0</v>
      </c>
      <c r="E207" s="5">
        <f t="shared" si="43"/>
        <v>0</v>
      </c>
      <c r="F207" s="5">
        <f t="shared" si="43"/>
        <v>0</v>
      </c>
      <c r="G207" s="5">
        <f t="shared" si="43"/>
        <v>0</v>
      </c>
      <c r="H207" s="5">
        <f t="shared" si="43"/>
        <v>0</v>
      </c>
      <c r="I207" s="5">
        <f t="shared" si="43"/>
        <v>0</v>
      </c>
      <c r="J207" s="1"/>
      <c r="K207" s="1"/>
      <c r="L207" s="1"/>
    </row>
    <row r="208" spans="1:12" ht="30.75" customHeight="1">
      <c r="A208" s="50"/>
      <c r="B208" s="40"/>
      <c r="C208" s="37" t="s">
        <v>12</v>
      </c>
      <c r="D208" s="5">
        <f t="shared" si="42"/>
        <v>0</v>
      </c>
      <c r="E208" s="5">
        <f t="shared" si="43"/>
        <v>0</v>
      </c>
      <c r="F208" s="5">
        <f t="shared" si="43"/>
        <v>0</v>
      </c>
      <c r="G208" s="5">
        <f t="shared" si="43"/>
        <v>0</v>
      </c>
      <c r="H208" s="5">
        <f t="shared" si="43"/>
        <v>0</v>
      </c>
      <c r="I208" s="5">
        <f t="shared" si="43"/>
        <v>0</v>
      </c>
      <c r="J208" s="1"/>
      <c r="K208" s="1"/>
      <c r="L208" s="1"/>
    </row>
    <row r="209" spans="1:12" ht="15.75" customHeight="1">
      <c r="A209" s="50" t="s">
        <v>40</v>
      </c>
      <c r="B209" s="50" t="s">
        <v>41</v>
      </c>
      <c r="C209" s="3" t="s">
        <v>6</v>
      </c>
      <c r="D209" s="11">
        <f aca="true" t="shared" si="44" ref="D209:I209">SUM(D210:D215)</f>
        <v>5404.36712</v>
      </c>
      <c r="E209" s="11">
        <f t="shared" si="44"/>
        <v>53.262</v>
      </c>
      <c r="F209" s="11">
        <f t="shared" si="44"/>
        <v>0</v>
      </c>
      <c r="G209" s="11">
        <f t="shared" si="44"/>
        <v>0</v>
      </c>
      <c r="H209" s="11">
        <f t="shared" si="44"/>
        <v>0</v>
      </c>
      <c r="I209" s="11">
        <f t="shared" si="44"/>
        <v>0</v>
      </c>
      <c r="J209" s="1"/>
      <c r="K209" s="1"/>
      <c r="L209" s="1"/>
    </row>
    <row r="210" spans="1:12" ht="15">
      <c r="A210" s="50"/>
      <c r="B210" s="50"/>
      <c r="C210" s="37" t="s">
        <v>7</v>
      </c>
      <c r="D210" s="5">
        <v>0</v>
      </c>
      <c r="E210" s="18">
        <v>53.262</v>
      </c>
      <c r="F210" s="5">
        <v>0</v>
      </c>
      <c r="G210" s="5">
        <v>0</v>
      </c>
      <c r="H210" s="5">
        <v>0</v>
      </c>
      <c r="I210" s="5">
        <v>0</v>
      </c>
      <c r="J210" s="1"/>
      <c r="K210" s="1"/>
      <c r="L210" s="1"/>
    </row>
    <row r="211" spans="1:12" ht="15.75" customHeight="1">
      <c r="A211" s="50"/>
      <c r="B211" s="50"/>
      <c r="C211" s="37" t="s">
        <v>8</v>
      </c>
      <c r="D211" s="2">
        <v>5404.36712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1"/>
      <c r="K211" s="1"/>
      <c r="L211" s="1"/>
    </row>
    <row r="212" spans="1:12" ht="16.5" customHeight="1">
      <c r="A212" s="50"/>
      <c r="B212" s="50"/>
      <c r="C212" s="37" t="s">
        <v>9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1"/>
      <c r="K212" s="1"/>
      <c r="L212" s="1"/>
    </row>
    <row r="213" spans="1:12" ht="20.25" customHeight="1">
      <c r="A213" s="50"/>
      <c r="B213" s="50"/>
      <c r="C213" s="37" t="s">
        <v>10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1"/>
      <c r="K213" s="1"/>
      <c r="L213" s="1"/>
    </row>
    <row r="214" spans="1:12" ht="15">
      <c r="A214" s="50"/>
      <c r="B214" s="50"/>
      <c r="C214" s="37" t="s">
        <v>11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1"/>
      <c r="K214" s="1"/>
      <c r="L214" s="1"/>
    </row>
    <row r="215" spans="1:12" ht="30.75" customHeight="1">
      <c r="A215" s="50"/>
      <c r="B215" s="50"/>
      <c r="C215" s="37" t="s">
        <v>12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1"/>
      <c r="K215" s="1"/>
      <c r="L215" s="1"/>
    </row>
    <row r="216" spans="1:12" ht="15.75" customHeight="1">
      <c r="A216" s="52" t="s">
        <v>187</v>
      </c>
      <c r="B216" s="52" t="s">
        <v>188</v>
      </c>
      <c r="C216" s="3" t="s">
        <v>6</v>
      </c>
      <c r="D216" s="11">
        <f aca="true" t="shared" si="45" ref="D216:I216">SUM(D217:D222)</f>
        <v>0</v>
      </c>
      <c r="E216" s="11">
        <f t="shared" si="45"/>
        <v>0</v>
      </c>
      <c r="F216" s="11">
        <f t="shared" si="45"/>
        <v>600</v>
      </c>
      <c r="G216" s="11">
        <f t="shared" si="45"/>
        <v>0</v>
      </c>
      <c r="H216" s="11">
        <f t="shared" si="45"/>
        <v>0</v>
      </c>
      <c r="I216" s="11">
        <f t="shared" si="45"/>
        <v>0</v>
      </c>
      <c r="J216" s="1"/>
      <c r="K216" s="1"/>
      <c r="L216" s="1"/>
    </row>
    <row r="217" spans="1:12" ht="15">
      <c r="A217" s="52"/>
      <c r="B217" s="52"/>
      <c r="C217" s="37" t="s">
        <v>7</v>
      </c>
      <c r="D217" s="5">
        <v>0</v>
      </c>
      <c r="E217" s="29">
        <v>0</v>
      </c>
      <c r="F217" s="5">
        <v>600</v>
      </c>
      <c r="G217" s="5">
        <v>0</v>
      </c>
      <c r="H217" s="5">
        <v>0</v>
      </c>
      <c r="I217" s="5">
        <v>0</v>
      </c>
      <c r="J217" s="1"/>
      <c r="K217" s="1"/>
      <c r="L217" s="1"/>
    </row>
    <row r="218" spans="1:12" ht="15.75" customHeight="1">
      <c r="A218" s="52"/>
      <c r="B218" s="52"/>
      <c r="C218" s="37" t="s">
        <v>8</v>
      </c>
      <c r="D218" s="2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1"/>
      <c r="K218" s="1"/>
      <c r="L218" s="1"/>
    </row>
    <row r="219" spans="1:12" ht="16.5" customHeight="1">
      <c r="A219" s="52"/>
      <c r="B219" s="52"/>
      <c r="C219" s="37" t="s">
        <v>9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1"/>
      <c r="K219" s="1"/>
      <c r="L219" s="1"/>
    </row>
    <row r="220" spans="1:12" ht="20.25" customHeight="1">
      <c r="A220" s="52"/>
      <c r="B220" s="52"/>
      <c r="C220" s="37" t="s">
        <v>10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1"/>
      <c r="K220" s="1"/>
      <c r="L220" s="1"/>
    </row>
    <row r="221" spans="1:12" ht="15">
      <c r="A221" s="52"/>
      <c r="B221" s="52"/>
      <c r="C221" s="37" t="s">
        <v>11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1"/>
      <c r="K221" s="1"/>
      <c r="L221" s="1"/>
    </row>
    <row r="222" spans="1:12" ht="33" customHeight="1">
      <c r="A222" s="52"/>
      <c r="B222" s="52"/>
      <c r="C222" s="37" t="s">
        <v>12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1"/>
      <c r="K222" s="1"/>
      <c r="L222" s="1"/>
    </row>
    <row r="223" spans="1:12" ht="15.75" customHeight="1">
      <c r="A223" s="50" t="s">
        <v>42</v>
      </c>
      <c r="B223" s="38" t="s">
        <v>43</v>
      </c>
      <c r="C223" s="3" t="s">
        <v>6</v>
      </c>
      <c r="D223" s="11">
        <f aca="true" t="shared" si="46" ref="D223:I223">SUM(D224:D229)</f>
        <v>0</v>
      </c>
      <c r="E223" s="11">
        <f t="shared" si="46"/>
        <v>0</v>
      </c>
      <c r="F223" s="11">
        <f t="shared" si="46"/>
        <v>0</v>
      </c>
      <c r="G223" s="11">
        <f t="shared" si="46"/>
        <v>0</v>
      </c>
      <c r="H223" s="11">
        <f t="shared" si="46"/>
        <v>0</v>
      </c>
      <c r="I223" s="11">
        <f t="shared" si="46"/>
        <v>0</v>
      </c>
      <c r="J223" s="1"/>
      <c r="K223" s="1"/>
      <c r="L223" s="1"/>
    </row>
    <row r="224" spans="1:12" ht="15">
      <c r="A224" s="50"/>
      <c r="B224" s="39"/>
      <c r="C224" s="37" t="s">
        <v>7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1"/>
      <c r="K224" s="1"/>
      <c r="L224" s="1"/>
    </row>
    <row r="225" spans="1:12" ht="15.75" customHeight="1">
      <c r="A225" s="50"/>
      <c r="B225" s="39"/>
      <c r="C225" s="37" t="s">
        <v>8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1"/>
      <c r="K225" s="1"/>
      <c r="L225" s="1"/>
    </row>
    <row r="226" spans="1:12" ht="16.5" customHeight="1">
      <c r="A226" s="50"/>
      <c r="B226" s="39"/>
      <c r="C226" s="37" t="s">
        <v>9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1"/>
      <c r="K226" s="1"/>
      <c r="L226" s="1"/>
    </row>
    <row r="227" spans="1:12" ht="20.25" customHeight="1">
      <c r="A227" s="50"/>
      <c r="B227" s="39"/>
      <c r="C227" s="37" t="s">
        <v>10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1"/>
      <c r="K227" s="1"/>
      <c r="L227" s="1"/>
    </row>
    <row r="228" spans="1:12" ht="15">
      <c r="A228" s="50"/>
      <c r="B228" s="39"/>
      <c r="C228" s="37" t="s">
        <v>11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1"/>
      <c r="K228" s="1"/>
      <c r="L228" s="1"/>
    </row>
    <row r="229" spans="1:12" ht="38.25" customHeight="1">
      <c r="A229" s="50"/>
      <c r="B229" s="40"/>
      <c r="C229" s="37" t="s">
        <v>12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1"/>
      <c r="K229" s="1"/>
      <c r="L229" s="1"/>
    </row>
    <row r="230" spans="1:12" ht="15.75" customHeight="1">
      <c r="A230" s="50" t="s">
        <v>45</v>
      </c>
      <c r="B230" s="38" t="s">
        <v>44</v>
      </c>
      <c r="C230" s="3" t="s">
        <v>6</v>
      </c>
      <c r="D230" s="11">
        <f aca="true" t="shared" si="47" ref="D230:I230">SUM(D231:D236)</f>
        <v>0</v>
      </c>
      <c r="E230" s="11">
        <f t="shared" si="47"/>
        <v>36.9928</v>
      </c>
      <c r="F230" s="11">
        <f t="shared" si="47"/>
        <v>0</v>
      </c>
      <c r="G230" s="11">
        <f t="shared" si="47"/>
        <v>0</v>
      </c>
      <c r="H230" s="11">
        <f t="shared" si="47"/>
        <v>0</v>
      </c>
      <c r="I230" s="11">
        <f t="shared" si="47"/>
        <v>0</v>
      </c>
      <c r="J230" s="1"/>
      <c r="K230" s="1"/>
      <c r="L230" s="1"/>
    </row>
    <row r="231" spans="1:12" ht="15">
      <c r="A231" s="50"/>
      <c r="B231" s="39"/>
      <c r="C231" s="37" t="s">
        <v>7</v>
      </c>
      <c r="D231" s="5">
        <f aca="true" t="shared" si="48" ref="D231:I233">D238</f>
        <v>0</v>
      </c>
      <c r="E231" s="5">
        <f>E238</f>
        <v>36.9928</v>
      </c>
      <c r="F231" s="5">
        <f t="shared" si="48"/>
        <v>0</v>
      </c>
      <c r="G231" s="5">
        <f t="shared" si="48"/>
        <v>0</v>
      </c>
      <c r="H231" s="5">
        <f t="shared" si="48"/>
        <v>0</v>
      </c>
      <c r="I231" s="5">
        <f t="shared" si="48"/>
        <v>0</v>
      </c>
      <c r="J231" s="1"/>
      <c r="K231" s="1"/>
      <c r="L231" s="1"/>
    </row>
    <row r="232" spans="1:12" ht="15.75" customHeight="1">
      <c r="A232" s="50"/>
      <c r="B232" s="39"/>
      <c r="C232" s="37" t="s">
        <v>8</v>
      </c>
      <c r="D232" s="2">
        <f t="shared" si="48"/>
        <v>0</v>
      </c>
      <c r="E232" s="2">
        <f t="shared" si="48"/>
        <v>0</v>
      </c>
      <c r="F232" s="2">
        <f t="shared" si="48"/>
        <v>0</v>
      </c>
      <c r="G232" s="2">
        <f t="shared" si="48"/>
        <v>0</v>
      </c>
      <c r="H232" s="2">
        <f t="shared" si="48"/>
        <v>0</v>
      </c>
      <c r="I232" s="2">
        <f t="shared" si="48"/>
        <v>0</v>
      </c>
      <c r="J232" s="1"/>
      <c r="K232" s="1"/>
      <c r="L232" s="1"/>
    </row>
    <row r="233" spans="1:12" ht="16.5" customHeight="1">
      <c r="A233" s="50"/>
      <c r="B233" s="39"/>
      <c r="C233" s="37" t="s">
        <v>9</v>
      </c>
      <c r="D233" s="5">
        <f t="shared" si="48"/>
        <v>0</v>
      </c>
      <c r="E233" s="5">
        <f t="shared" si="48"/>
        <v>0</v>
      </c>
      <c r="F233" s="5">
        <f t="shared" si="48"/>
        <v>0</v>
      </c>
      <c r="G233" s="5">
        <f t="shared" si="48"/>
        <v>0</v>
      </c>
      <c r="H233" s="5">
        <f t="shared" si="48"/>
        <v>0</v>
      </c>
      <c r="I233" s="5">
        <f t="shared" si="48"/>
        <v>0</v>
      </c>
      <c r="J233" s="1"/>
      <c r="K233" s="1"/>
      <c r="L233" s="1"/>
    </row>
    <row r="234" spans="1:12" ht="20.25" customHeight="1">
      <c r="A234" s="50"/>
      <c r="B234" s="39"/>
      <c r="C234" s="37" t="s">
        <v>10</v>
      </c>
      <c r="D234" s="5">
        <f aca="true" t="shared" si="49" ref="D234:I236">D241</f>
        <v>0</v>
      </c>
      <c r="E234" s="5">
        <f t="shared" si="49"/>
        <v>0</v>
      </c>
      <c r="F234" s="5">
        <f t="shared" si="49"/>
        <v>0</v>
      </c>
      <c r="G234" s="5">
        <f t="shared" si="49"/>
        <v>0</v>
      </c>
      <c r="H234" s="5">
        <f t="shared" si="49"/>
        <v>0</v>
      </c>
      <c r="I234" s="5">
        <f t="shared" si="49"/>
        <v>0</v>
      </c>
      <c r="J234" s="1"/>
      <c r="K234" s="1"/>
      <c r="L234" s="1"/>
    </row>
    <row r="235" spans="1:12" ht="15">
      <c r="A235" s="50"/>
      <c r="B235" s="39"/>
      <c r="C235" s="37" t="s">
        <v>11</v>
      </c>
      <c r="D235" s="5">
        <f t="shared" si="49"/>
        <v>0</v>
      </c>
      <c r="E235" s="5">
        <f t="shared" si="49"/>
        <v>0</v>
      </c>
      <c r="F235" s="5">
        <f t="shared" si="49"/>
        <v>0</v>
      </c>
      <c r="G235" s="5">
        <f t="shared" si="49"/>
        <v>0</v>
      </c>
      <c r="H235" s="5">
        <f t="shared" si="49"/>
        <v>0</v>
      </c>
      <c r="I235" s="5">
        <f t="shared" si="49"/>
        <v>0</v>
      </c>
      <c r="J235" s="1"/>
      <c r="K235" s="1"/>
      <c r="L235" s="1"/>
    </row>
    <row r="236" spans="1:12" ht="32.25" customHeight="1">
      <c r="A236" s="50"/>
      <c r="B236" s="40"/>
      <c r="C236" s="37" t="s">
        <v>12</v>
      </c>
      <c r="D236" s="5">
        <f t="shared" si="49"/>
        <v>0</v>
      </c>
      <c r="E236" s="5">
        <f t="shared" si="49"/>
        <v>0</v>
      </c>
      <c r="F236" s="5">
        <f t="shared" si="49"/>
        <v>0</v>
      </c>
      <c r="G236" s="5">
        <f t="shared" si="49"/>
        <v>0</v>
      </c>
      <c r="H236" s="5">
        <f t="shared" si="49"/>
        <v>0</v>
      </c>
      <c r="I236" s="5">
        <f t="shared" si="49"/>
        <v>0</v>
      </c>
      <c r="J236" s="1"/>
      <c r="K236" s="1"/>
      <c r="L236" s="1"/>
    </row>
    <row r="237" spans="1:12" ht="15.75" customHeight="1">
      <c r="A237" s="50" t="s">
        <v>46</v>
      </c>
      <c r="B237" s="38" t="s">
        <v>47</v>
      </c>
      <c r="C237" s="3" t="s">
        <v>6</v>
      </c>
      <c r="D237" s="11">
        <f aca="true" t="shared" si="50" ref="D237:I237">SUM(D238:D243)</f>
        <v>0</v>
      </c>
      <c r="E237" s="11">
        <f t="shared" si="50"/>
        <v>36.9928</v>
      </c>
      <c r="F237" s="11">
        <f t="shared" si="50"/>
        <v>0</v>
      </c>
      <c r="G237" s="11">
        <f t="shared" si="50"/>
        <v>0</v>
      </c>
      <c r="H237" s="11">
        <f t="shared" si="50"/>
        <v>0</v>
      </c>
      <c r="I237" s="11">
        <f t="shared" si="50"/>
        <v>0</v>
      </c>
      <c r="J237" s="1"/>
      <c r="K237" s="1"/>
      <c r="L237" s="1"/>
    </row>
    <row r="238" spans="1:12" ht="15">
      <c r="A238" s="50"/>
      <c r="B238" s="39"/>
      <c r="C238" s="37" t="s">
        <v>7</v>
      </c>
      <c r="D238" s="5">
        <v>0</v>
      </c>
      <c r="E238" s="18">
        <v>36.9928</v>
      </c>
      <c r="F238" s="5">
        <v>0</v>
      </c>
      <c r="G238" s="5">
        <v>0</v>
      </c>
      <c r="H238" s="5">
        <v>0</v>
      </c>
      <c r="I238" s="5">
        <v>0</v>
      </c>
      <c r="J238" s="1"/>
      <c r="K238" s="1"/>
      <c r="L238" s="1"/>
    </row>
    <row r="239" spans="1:12" ht="15.75" customHeight="1">
      <c r="A239" s="50"/>
      <c r="B239" s="39"/>
      <c r="C239" s="37" t="s">
        <v>8</v>
      </c>
      <c r="D239" s="5">
        <v>0</v>
      </c>
      <c r="E239" s="2">
        <v>0</v>
      </c>
      <c r="F239" s="5">
        <v>0</v>
      </c>
      <c r="G239" s="5">
        <v>0</v>
      </c>
      <c r="H239" s="5">
        <v>0</v>
      </c>
      <c r="I239" s="5">
        <v>0</v>
      </c>
      <c r="J239" s="1"/>
      <c r="K239" s="1"/>
      <c r="L239" s="1"/>
    </row>
    <row r="240" spans="1:12" ht="16.5" customHeight="1">
      <c r="A240" s="50"/>
      <c r="B240" s="39"/>
      <c r="C240" s="37" t="s">
        <v>9</v>
      </c>
      <c r="D240" s="5">
        <v>0</v>
      </c>
      <c r="E240" s="2">
        <v>0</v>
      </c>
      <c r="F240" s="5">
        <v>0</v>
      </c>
      <c r="G240" s="5">
        <v>0</v>
      </c>
      <c r="H240" s="5">
        <v>0</v>
      </c>
      <c r="I240" s="5">
        <v>0</v>
      </c>
      <c r="J240" s="1"/>
      <c r="K240" s="1"/>
      <c r="L240" s="1"/>
    </row>
    <row r="241" spans="1:12" ht="20.25" customHeight="1">
      <c r="A241" s="50"/>
      <c r="B241" s="39"/>
      <c r="C241" s="37" t="s">
        <v>10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1"/>
      <c r="K241" s="1"/>
      <c r="L241" s="1"/>
    </row>
    <row r="242" spans="1:12" ht="15">
      <c r="A242" s="50"/>
      <c r="B242" s="39"/>
      <c r="C242" s="37" t="s">
        <v>11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1"/>
      <c r="K242" s="1"/>
      <c r="L242" s="1"/>
    </row>
    <row r="243" spans="1:12" ht="39.75" customHeight="1">
      <c r="A243" s="50"/>
      <c r="B243" s="40"/>
      <c r="C243" s="37" t="s">
        <v>12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1"/>
      <c r="K243" s="1"/>
      <c r="L243" s="1"/>
    </row>
    <row r="244" spans="1:12" ht="15.75" customHeight="1">
      <c r="A244" s="50" t="s">
        <v>48</v>
      </c>
      <c r="B244" s="38" t="s">
        <v>136</v>
      </c>
      <c r="C244" s="3" t="s">
        <v>6</v>
      </c>
      <c r="D244" s="11">
        <f aca="true" t="shared" si="51" ref="D244:I244">SUM(D245:D250)</f>
        <v>5401.09653</v>
      </c>
      <c r="E244" s="11">
        <f t="shared" si="51"/>
        <v>290.9319</v>
      </c>
      <c r="F244" s="11">
        <f t="shared" si="51"/>
        <v>0</v>
      </c>
      <c r="G244" s="11">
        <f t="shared" si="51"/>
        <v>0</v>
      </c>
      <c r="H244" s="11">
        <f t="shared" si="51"/>
        <v>0</v>
      </c>
      <c r="I244" s="11">
        <f t="shared" si="51"/>
        <v>0</v>
      </c>
      <c r="J244" s="1"/>
      <c r="K244" s="1"/>
      <c r="L244" s="1"/>
    </row>
    <row r="245" spans="1:12" ht="15">
      <c r="A245" s="50"/>
      <c r="B245" s="39"/>
      <c r="C245" s="37" t="s">
        <v>7</v>
      </c>
      <c r="D245" s="5">
        <f aca="true" t="shared" si="52" ref="D245:D250">D252+D259</f>
        <v>872.39653</v>
      </c>
      <c r="E245" s="5">
        <f aca="true" t="shared" si="53" ref="E245:I250">E252+E259</f>
        <v>0</v>
      </c>
      <c r="F245" s="5">
        <f t="shared" si="53"/>
        <v>0</v>
      </c>
      <c r="G245" s="5">
        <f t="shared" si="53"/>
        <v>0</v>
      </c>
      <c r="H245" s="5">
        <f t="shared" si="53"/>
        <v>0</v>
      </c>
      <c r="I245" s="5">
        <f t="shared" si="53"/>
        <v>0</v>
      </c>
      <c r="J245" s="1"/>
      <c r="K245" s="1"/>
      <c r="L245" s="1"/>
    </row>
    <row r="246" spans="1:12" ht="15.75" customHeight="1">
      <c r="A246" s="50"/>
      <c r="B246" s="39"/>
      <c r="C246" s="37" t="s">
        <v>8</v>
      </c>
      <c r="D246" s="2">
        <f t="shared" si="52"/>
        <v>1260.5</v>
      </c>
      <c r="E246" s="2">
        <f t="shared" si="53"/>
        <v>290.9319</v>
      </c>
      <c r="F246" s="2">
        <f t="shared" si="53"/>
        <v>0</v>
      </c>
      <c r="G246" s="2">
        <f t="shared" si="53"/>
        <v>0</v>
      </c>
      <c r="H246" s="2">
        <f t="shared" si="53"/>
        <v>0</v>
      </c>
      <c r="I246" s="2">
        <f t="shared" si="53"/>
        <v>0</v>
      </c>
      <c r="J246" s="1"/>
      <c r="K246" s="1"/>
      <c r="L246" s="1"/>
    </row>
    <row r="247" spans="1:12" ht="16.5" customHeight="1">
      <c r="A247" s="50"/>
      <c r="B247" s="39"/>
      <c r="C247" s="37" t="s">
        <v>9</v>
      </c>
      <c r="D247" s="2">
        <f t="shared" si="52"/>
        <v>3268.2</v>
      </c>
      <c r="E247" s="2">
        <f t="shared" si="53"/>
        <v>0</v>
      </c>
      <c r="F247" s="2">
        <f t="shared" si="53"/>
        <v>0</v>
      </c>
      <c r="G247" s="2">
        <f t="shared" si="53"/>
        <v>0</v>
      </c>
      <c r="H247" s="2">
        <f t="shared" si="53"/>
        <v>0</v>
      </c>
      <c r="I247" s="2">
        <f t="shared" si="53"/>
        <v>0</v>
      </c>
      <c r="J247" s="1"/>
      <c r="K247" s="1"/>
      <c r="L247" s="1"/>
    </row>
    <row r="248" spans="1:12" ht="20.25" customHeight="1">
      <c r="A248" s="50"/>
      <c r="B248" s="39"/>
      <c r="C248" s="37" t="s">
        <v>10</v>
      </c>
      <c r="D248" s="5">
        <f t="shared" si="52"/>
        <v>0</v>
      </c>
      <c r="E248" s="5">
        <f t="shared" si="53"/>
        <v>0</v>
      </c>
      <c r="F248" s="5">
        <f t="shared" si="53"/>
        <v>0</v>
      </c>
      <c r="G248" s="5">
        <f t="shared" si="53"/>
        <v>0</v>
      </c>
      <c r="H248" s="5">
        <f t="shared" si="53"/>
        <v>0</v>
      </c>
      <c r="I248" s="5">
        <f t="shared" si="53"/>
        <v>0</v>
      </c>
      <c r="J248" s="1"/>
      <c r="K248" s="1"/>
      <c r="L248" s="1"/>
    </row>
    <row r="249" spans="1:12" ht="15">
      <c r="A249" s="50"/>
      <c r="B249" s="39"/>
      <c r="C249" s="37" t="s">
        <v>11</v>
      </c>
      <c r="D249" s="5">
        <f t="shared" si="52"/>
        <v>0</v>
      </c>
      <c r="E249" s="5">
        <f t="shared" si="53"/>
        <v>0</v>
      </c>
      <c r="F249" s="5">
        <f t="shared" si="53"/>
        <v>0</v>
      </c>
      <c r="G249" s="5">
        <f t="shared" si="53"/>
        <v>0</v>
      </c>
      <c r="H249" s="5">
        <f t="shared" si="53"/>
        <v>0</v>
      </c>
      <c r="I249" s="5">
        <f t="shared" si="53"/>
        <v>0</v>
      </c>
      <c r="J249" s="1"/>
      <c r="K249" s="1"/>
      <c r="L249" s="1"/>
    </row>
    <row r="250" spans="1:12" ht="39.75" customHeight="1">
      <c r="A250" s="50"/>
      <c r="B250" s="40"/>
      <c r="C250" s="37" t="s">
        <v>12</v>
      </c>
      <c r="D250" s="5">
        <f t="shared" si="52"/>
        <v>0</v>
      </c>
      <c r="E250" s="5">
        <f t="shared" si="53"/>
        <v>0</v>
      </c>
      <c r="F250" s="5">
        <f t="shared" si="53"/>
        <v>0</v>
      </c>
      <c r="G250" s="5">
        <f t="shared" si="53"/>
        <v>0</v>
      </c>
      <c r="H250" s="5">
        <f t="shared" si="53"/>
        <v>0</v>
      </c>
      <c r="I250" s="5">
        <f t="shared" si="53"/>
        <v>0</v>
      </c>
      <c r="J250" s="1"/>
      <c r="K250" s="1"/>
      <c r="L250" s="1"/>
    </row>
    <row r="251" spans="1:12" ht="15.75" customHeight="1">
      <c r="A251" s="50" t="s">
        <v>49</v>
      </c>
      <c r="B251" s="38" t="s">
        <v>50</v>
      </c>
      <c r="C251" s="3" t="s">
        <v>6</v>
      </c>
      <c r="D251" s="11">
        <f aca="true" t="shared" si="54" ref="D251:I251">SUM(D252:D257)</f>
        <v>5401.09653</v>
      </c>
      <c r="E251" s="11">
        <f t="shared" si="54"/>
        <v>290.9319</v>
      </c>
      <c r="F251" s="11">
        <f t="shared" si="54"/>
        <v>0</v>
      </c>
      <c r="G251" s="11">
        <f t="shared" si="54"/>
        <v>0</v>
      </c>
      <c r="H251" s="11">
        <f t="shared" si="54"/>
        <v>0</v>
      </c>
      <c r="I251" s="11">
        <f t="shared" si="54"/>
        <v>0</v>
      </c>
      <c r="J251" s="1"/>
      <c r="K251" s="1"/>
      <c r="L251" s="1"/>
    </row>
    <row r="252" spans="1:12" ht="15">
      <c r="A252" s="50"/>
      <c r="B252" s="39"/>
      <c r="C252" s="37" t="s">
        <v>7</v>
      </c>
      <c r="D252" s="5">
        <v>872.39653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1"/>
      <c r="K252" s="1"/>
      <c r="L252" s="1"/>
    </row>
    <row r="253" spans="1:12" ht="15.75" customHeight="1">
      <c r="A253" s="50"/>
      <c r="B253" s="39"/>
      <c r="C253" s="37" t="s">
        <v>8</v>
      </c>
      <c r="D253" s="2">
        <v>1260.5</v>
      </c>
      <c r="E253" s="18">
        <v>290.9319</v>
      </c>
      <c r="F253" s="5">
        <v>0</v>
      </c>
      <c r="G253" s="5">
        <v>0</v>
      </c>
      <c r="H253" s="5">
        <v>0</v>
      </c>
      <c r="I253" s="5">
        <v>0</v>
      </c>
      <c r="J253" s="1"/>
      <c r="K253" s="1"/>
      <c r="L253" s="1"/>
    </row>
    <row r="254" spans="1:12" ht="16.5" customHeight="1">
      <c r="A254" s="50"/>
      <c r="B254" s="39"/>
      <c r="C254" s="37" t="s">
        <v>9</v>
      </c>
      <c r="D254" s="2">
        <v>3268.2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1"/>
      <c r="K254" s="1"/>
      <c r="L254" s="1"/>
    </row>
    <row r="255" spans="1:12" ht="20.25" customHeight="1">
      <c r="A255" s="50"/>
      <c r="B255" s="39"/>
      <c r="C255" s="37" t="s">
        <v>10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1"/>
      <c r="K255" s="1"/>
      <c r="L255" s="1"/>
    </row>
    <row r="256" spans="1:12" ht="15">
      <c r="A256" s="50"/>
      <c r="B256" s="39"/>
      <c r="C256" s="37" t="s">
        <v>11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1"/>
      <c r="K256" s="1"/>
      <c r="L256" s="1"/>
    </row>
    <row r="257" spans="1:12" ht="33" customHeight="1">
      <c r="A257" s="50"/>
      <c r="B257" s="40"/>
      <c r="C257" s="37" t="s">
        <v>12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1"/>
      <c r="K257" s="1"/>
      <c r="L257" s="1"/>
    </row>
    <row r="258" spans="1:12" ht="15.75" customHeight="1">
      <c r="A258" s="50" t="s">
        <v>51</v>
      </c>
      <c r="B258" s="38" t="s">
        <v>52</v>
      </c>
      <c r="C258" s="3" t="s">
        <v>6</v>
      </c>
      <c r="D258" s="11">
        <f aca="true" t="shared" si="55" ref="D258:I258">SUM(D259:D264)</f>
        <v>0</v>
      </c>
      <c r="E258" s="11">
        <f t="shared" si="55"/>
        <v>0</v>
      </c>
      <c r="F258" s="11">
        <f t="shared" si="55"/>
        <v>0</v>
      </c>
      <c r="G258" s="11">
        <f t="shared" si="55"/>
        <v>0</v>
      </c>
      <c r="H258" s="11">
        <f t="shared" si="55"/>
        <v>0</v>
      </c>
      <c r="I258" s="11">
        <f t="shared" si="55"/>
        <v>0</v>
      </c>
      <c r="J258" s="1"/>
      <c r="K258" s="1"/>
      <c r="L258" s="1"/>
    </row>
    <row r="259" spans="1:12" ht="15">
      <c r="A259" s="50"/>
      <c r="B259" s="39"/>
      <c r="C259" s="37" t="s">
        <v>7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1"/>
      <c r="K259" s="1"/>
      <c r="L259" s="1"/>
    </row>
    <row r="260" spans="1:12" ht="15.75" customHeight="1">
      <c r="A260" s="50"/>
      <c r="B260" s="39"/>
      <c r="C260" s="37" t="s">
        <v>8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1"/>
      <c r="K260" s="1"/>
      <c r="L260" s="1"/>
    </row>
    <row r="261" spans="1:12" ht="16.5" customHeight="1">
      <c r="A261" s="50"/>
      <c r="B261" s="39"/>
      <c r="C261" s="37" t="s">
        <v>9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1"/>
      <c r="K261" s="1"/>
      <c r="L261" s="1"/>
    </row>
    <row r="262" spans="1:12" ht="20.25" customHeight="1">
      <c r="A262" s="50"/>
      <c r="B262" s="39"/>
      <c r="C262" s="37" t="s">
        <v>10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1"/>
      <c r="K262" s="1"/>
      <c r="L262" s="1"/>
    </row>
    <row r="263" spans="1:12" ht="15">
      <c r="A263" s="50"/>
      <c r="B263" s="39"/>
      <c r="C263" s="37" t="s">
        <v>11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1"/>
      <c r="K263" s="1"/>
      <c r="L263" s="1"/>
    </row>
    <row r="264" spans="1:12" ht="33" customHeight="1">
      <c r="A264" s="50"/>
      <c r="B264" s="40"/>
      <c r="C264" s="37" t="s">
        <v>12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1"/>
      <c r="K264" s="1"/>
      <c r="L264" s="1"/>
    </row>
    <row r="265" spans="1:12" ht="15.75" customHeight="1">
      <c r="A265" s="50" t="s">
        <v>53</v>
      </c>
      <c r="B265" s="50" t="s">
        <v>54</v>
      </c>
      <c r="C265" s="3" t="s">
        <v>6</v>
      </c>
      <c r="D265" s="11">
        <f aca="true" t="shared" si="56" ref="D265:I265">SUM(D266:D271)</f>
        <v>0</v>
      </c>
      <c r="E265" s="11">
        <f t="shared" si="56"/>
        <v>0</v>
      </c>
      <c r="F265" s="11">
        <f t="shared" si="56"/>
        <v>0</v>
      </c>
      <c r="G265" s="11">
        <f t="shared" si="56"/>
        <v>0</v>
      </c>
      <c r="H265" s="11">
        <f t="shared" si="56"/>
        <v>0</v>
      </c>
      <c r="I265" s="11">
        <f t="shared" si="56"/>
        <v>0</v>
      </c>
      <c r="J265" s="1"/>
      <c r="K265" s="1"/>
      <c r="L265" s="1"/>
    </row>
    <row r="266" spans="1:12" ht="15">
      <c r="A266" s="50"/>
      <c r="B266" s="50"/>
      <c r="C266" s="37" t="s">
        <v>7</v>
      </c>
      <c r="D266" s="5">
        <f aca="true" t="shared" si="57" ref="D266:D271">D273</f>
        <v>0</v>
      </c>
      <c r="E266" s="5">
        <f aca="true" t="shared" si="58" ref="E266:I271">E273</f>
        <v>0</v>
      </c>
      <c r="F266" s="5">
        <f t="shared" si="58"/>
        <v>0</v>
      </c>
      <c r="G266" s="5">
        <f t="shared" si="58"/>
        <v>0</v>
      </c>
      <c r="H266" s="5">
        <f t="shared" si="58"/>
        <v>0</v>
      </c>
      <c r="I266" s="5">
        <f t="shared" si="58"/>
        <v>0</v>
      </c>
      <c r="J266" s="1"/>
      <c r="K266" s="1"/>
      <c r="L266" s="1"/>
    </row>
    <row r="267" spans="1:12" ht="15.75" customHeight="1">
      <c r="A267" s="50"/>
      <c r="B267" s="50"/>
      <c r="C267" s="37" t="s">
        <v>8</v>
      </c>
      <c r="D267" s="2">
        <f t="shared" si="57"/>
        <v>0</v>
      </c>
      <c r="E267" s="2">
        <f t="shared" si="58"/>
        <v>0</v>
      </c>
      <c r="F267" s="2">
        <f t="shared" si="58"/>
        <v>0</v>
      </c>
      <c r="G267" s="2">
        <f t="shared" si="58"/>
        <v>0</v>
      </c>
      <c r="H267" s="2">
        <f t="shared" si="58"/>
        <v>0</v>
      </c>
      <c r="I267" s="2">
        <f t="shared" si="58"/>
        <v>0</v>
      </c>
      <c r="J267" s="1"/>
      <c r="K267" s="1"/>
      <c r="L267" s="1"/>
    </row>
    <row r="268" spans="1:12" ht="16.5" customHeight="1">
      <c r="A268" s="50"/>
      <c r="B268" s="50"/>
      <c r="C268" s="37" t="s">
        <v>9</v>
      </c>
      <c r="D268" s="2">
        <f t="shared" si="57"/>
        <v>0</v>
      </c>
      <c r="E268" s="2">
        <f t="shared" si="58"/>
        <v>0</v>
      </c>
      <c r="F268" s="2">
        <f t="shared" si="58"/>
        <v>0</v>
      </c>
      <c r="G268" s="2">
        <f t="shared" si="58"/>
        <v>0</v>
      </c>
      <c r="H268" s="2">
        <f t="shared" si="58"/>
        <v>0</v>
      </c>
      <c r="I268" s="2">
        <f t="shared" si="58"/>
        <v>0</v>
      </c>
      <c r="J268" s="1"/>
      <c r="K268" s="4"/>
      <c r="L268" s="1"/>
    </row>
    <row r="269" spans="1:12" ht="20.25" customHeight="1">
      <c r="A269" s="50"/>
      <c r="B269" s="50"/>
      <c r="C269" s="37" t="s">
        <v>10</v>
      </c>
      <c r="D269" s="5">
        <f t="shared" si="57"/>
        <v>0</v>
      </c>
      <c r="E269" s="5">
        <f t="shared" si="58"/>
        <v>0</v>
      </c>
      <c r="F269" s="5">
        <f t="shared" si="58"/>
        <v>0</v>
      </c>
      <c r="G269" s="5">
        <f t="shared" si="58"/>
        <v>0</v>
      </c>
      <c r="H269" s="5">
        <f t="shared" si="58"/>
        <v>0</v>
      </c>
      <c r="I269" s="5">
        <f t="shared" si="58"/>
        <v>0</v>
      </c>
      <c r="J269" s="1"/>
      <c r="K269" s="1"/>
      <c r="L269" s="1"/>
    </row>
    <row r="270" spans="1:12" ht="15">
      <c r="A270" s="50"/>
      <c r="B270" s="50"/>
      <c r="C270" s="37" t="s">
        <v>11</v>
      </c>
      <c r="D270" s="5">
        <f t="shared" si="57"/>
        <v>0</v>
      </c>
      <c r="E270" s="5">
        <f t="shared" si="58"/>
        <v>0</v>
      </c>
      <c r="F270" s="5">
        <f t="shared" si="58"/>
        <v>0</v>
      </c>
      <c r="G270" s="5">
        <f t="shared" si="58"/>
        <v>0</v>
      </c>
      <c r="H270" s="5">
        <f t="shared" si="58"/>
        <v>0</v>
      </c>
      <c r="I270" s="5">
        <f t="shared" si="58"/>
        <v>0</v>
      </c>
      <c r="J270" s="1"/>
      <c r="K270" s="1"/>
      <c r="L270" s="1"/>
    </row>
    <row r="271" spans="1:12" ht="33" customHeight="1">
      <c r="A271" s="50"/>
      <c r="B271" s="50"/>
      <c r="C271" s="37" t="s">
        <v>12</v>
      </c>
      <c r="D271" s="5">
        <f t="shared" si="57"/>
        <v>0</v>
      </c>
      <c r="E271" s="5">
        <f t="shared" si="58"/>
        <v>0</v>
      </c>
      <c r="F271" s="5">
        <f t="shared" si="58"/>
        <v>0</v>
      </c>
      <c r="G271" s="5">
        <f t="shared" si="58"/>
        <v>0</v>
      </c>
      <c r="H271" s="5">
        <f t="shared" si="58"/>
        <v>0</v>
      </c>
      <c r="I271" s="5">
        <f t="shared" si="58"/>
        <v>0</v>
      </c>
      <c r="J271" s="1"/>
      <c r="K271" s="1"/>
      <c r="L271" s="1"/>
    </row>
    <row r="272" spans="1:12" ht="15.75" customHeight="1">
      <c r="A272" s="50" t="s">
        <v>55</v>
      </c>
      <c r="B272" s="50" t="s">
        <v>56</v>
      </c>
      <c r="C272" s="3" t="s">
        <v>6</v>
      </c>
      <c r="D272" s="11">
        <f aca="true" t="shared" si="59" ref="D272:I272">SUM(D273:D278)</f>
        <v>0</v>
      </c>
      <c r="E272" s="11">
        <f t="shared" si="59"/>
        <v>0</v>
      </c>
      <c r="F272" s="11">
        <f t="shared" si="59"/>
        <v>0</v>
      </c>
      <c r="G272" s="11">
        <f t="shared" si="59"/>
        <v>0</v>
      </c>
      <c r="H272" s="11">
        <f t="shared" si="59"/>
        <v>0</v>
      </c>
      <c r="I272" s="11">
        <f t="shared" si="59"/>
        <v>0</v>
      </c>
      <c r="J272" s="1"/>
      <c r="K272" s="1"/>
      <c r="L272" s="1"/>
    </row>
    <row r="273" spans="1:12" ht="15">
      <c r="A273" s="50"/>
      <c r="B273" s="50"/>
      <c r="C273" s="37" t="s">
        <v>7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1"/>
      <c r="K273" s="1"/>
      <c r="L273" s="1"/>
    </row>
    <row r="274" spans="1:12" ht="15.75" customHeight="1">
      <c r="A274" s="50"/>
      <c r="B274" s="50"/>
      <c r="C274" s="37" t="s">
        <v>8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1"/>
      <c r="K274" s="1"/>
      <c r="L274" s="1"/>
    </row>
    <row r="275" spans="1:12" ht="16.5" customHeight="1">
      <c r="A275" s="50"/>
      <c r="B275" s="50"/>
      <c r="C275" s="37" t="s">
        <v>9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1"/>
      <c r="K275" s="4"/>
      <c r="L275" s="1"/>
    </row>
    <row r="276" spans="1:12" ht="20.25" customHeight="1">
      <c r="A276" s="50"/>
      <c r="B276" s="50"/>
      <c r="C276" s="37" t="s">
        <v>10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1"/>
      <c r="K276" s="1"/>
      <c r="L276" s="1"/>
    </row>
    <row r="277" spans="1:12" ht="15">
      <c r="A277" s="50"/>
      <c r="B277" s="50"/>
      <c r="C277" s="37" t="s">
        <v>11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1"/>
      <c r="K277" s="1"/>
      <c r="L277" s="1"/>
    </row>
    <row r="278" spans="1:12" ht="39.75" customHeight="1">
      <c r="A278" s="50"/>
      <c r="B278" s="50"/>
      <c r="C278" s="37" t="s">
        <v>12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1"/>
      <c r="K278" s="1"/>
      <c r="L278" s="1"/>
    </row>
    <row r="279" spans="1:12" ht="15.75" customHeight="1">
      <c r="A279" s="50" t="s">
        <v>57</v>
      </c>
      <c r="B279" s="50" t="s">
        <v>58</v>
      </c>
      <c r="C279" s="3" t="s">
        <v>6</v>
      </c>
      <c r="D279" s="11">
        <f aca="true" t="shared" si="60" ref="D279:I279">SUM(D280:D285)</f>
        <v>2850</v>
      </c>
      <c r="E279" s="11">
        <f t="shared" si="60"/>
        <v>3680</v>
      </c>
      <c r="F279" s="11">
        <f t="shared" si="60"/>
        <v>3420</v>
      </c>
      <c r="G279" s="11">
        <f t="shared" si="60"/>
        <v>0</v>
      </c>
      <c r="H279" s="11">
        <f t="shared" si="60"/>
        <v>0</v>
      </c>
      <c r="I279" s="11">
        <f t="shared" si="60"/>
        <v>0</v>
      </c>
      <c r="J279" s="1"/>
      <c r="K279" s="1"/>
      <c r="L279" s="1"/>
    </row>
    <row r="280" spans="1:12" ht="15">
      <c r="A280" s="50"/>
      <c r="B280" s="50"/>
      <c r="C280" s="37" t="s">
        <v>7</v>
      </c>
      <c r="D280" s="5">
        <f aca="true" t="shared" si="61" ref="D280:D285">D287</f>
        <v>0</v>
      </c>
      <c r="E280" s="5">
        <f aca="true" t="shared" si="62" ref="E280:I285">E287</f>
        <v>0</v>
      </c>
      <c r="F280" s="5">
        <f t="shared" si="62"/>
        <v>0</v>
      </c>
      <c r="G280" s="5">
        <f t="shared" si="62"/>
        <v>0</v>
      </c>
      <c r="H280" s="5">
        <f t="shared" si="62"/>
        <v>0</v>
      </c>
      <c r="I280" s="5">
        <f t="shared" si="62"/>
        <v>0</v>
      </c>
      <c r="J280" s="1"/>
      <c r="K280" s="1"/>
      <c r="L280" s="1"/>
    </row>
    <row r="281" spans="1:12" ht="15.75" customHeight="1">
      <c r="A281" s="50"/>
      <c r="B281" s="50"/>
      <c r="C281" s="37" t="s">
        <v>8</v>
      </c>
      <c r="D281" s="2">
        <f t="shared" si="61"/>
        <v>2850</v>
      </c>
      <c r="E281" s="2">
        <f t="shared" si="62"/>
        <v>3680</v>
      </c>
      <c r="F281" s="2">
        <f t="shared" si="62"/>
        <v>3420</v>
      </c>
      <c r="G281" s="2">
        <f t="shared" si="62"/>
        <v>0</v>
      </c>
      <c r="H281" s="2">
        <f t="shared" si="62"/>
        <v>0</v>
      </c>
      <c r="I281" s="2">
        <f t="shared" si="62"/>
        <v>0</v>
      </c>
      <c r="J281" s="1"/>
      <c r="K281" s="1"/>
      <c r="L281" s="1"/>
    </row>
    <row r="282" spans="1:12" ht="16.5" customHeight="1">
      <c r="A282" s="50"/>
      <c r="B282" s="50"/>
      <c r="C282" s="37" t="s">
        <v>9</v>
      </c>
      <c r="D282" s="5">
        <f t="shared" si="61"/>
        <v>0</v>
      </c>
      <c r="E282" s="5">
        <f t="shared" si="62"/>
        <v>0</v>
      </c>
      <c r="F282" s="5">
        <f t="shared" si="62"/>
        <v>0</v>
      </c>
      <c r="G282" s="5">
        <f t="shared" si="62"/>
        <v>0</v>
      </c>
      <c r="H282" s="5">
        <f t="shared" si="62"/>
        <v>0</v>
      </c>
      <c r="I282" s="5">
        <f t="shared" si="62"/>
        <v>0</v>
      </c>
      <c r="J282" s="1"/>
      <c r="K282" s="1"/>
      <c r="L282" s="1"/>
    </row>
    <row r="283" spans="1:12" ht="20.25" customHeight="1">
      <c r="A283" s="50"/>
      <c r="B283" s="50"/>
      <c r="C283" s="37" t="s">
        <v>10</v>
      </c>
      <c r="D283" s="5">
        <f t="shared" si="61"/>
        <v>0</v>
      </c>
      <c r="E283" s="5">
        <f t="shared" si="62"/>
        <v>0</v>
      </c>
      <c r="F283" s="5">
        <f t="shared" si="62"/>
        <v>0</v>
      </c>
      <c r="G283" s="5">
        <f t="shared" si="62"/>
        <v>0</v>
      </c>
      <c r="H283" s="5">
        <f t="shared" si="62"/>
        <v>0</v>
      </c>
      <c r="I283" s="5">
        <f t="shared" si="62"/>
        <v>0</v>
      </c>
      <c r="J283" s="1"/>
      <c r="K283" s="1"/>
      <c r="L283" s="1"/>
    </row>
    <row r="284" spans="1:12" ht="15">
      <c r="A284" s="50"/>
      <c r="B284" s="50"/>
      <c r="C284" s="37" t="s">
        <v>11</v>
      </c>
      <c r="D284" s="5">
        <f t="shared" si="61"/>
        <v>0</v>
      </c>
      <c r="E284" s="5">
        <f t="shared" si="62"/>
        <v>0</v>
      </c>
      <c r="F284" s="5">
        <f t="shared" si="62"/>
        <v>0</v>
      </c>
      <c r="G284" s="5">
        <f t="shared" si="62"/>
        <v>0</v>
      </c>
      <c r="H284" s="5">
        <f t="shared" si="62"/>
        <v>0</v>
      </c>
      <c r="I284" s="5">
        <f t="shared" si="62"/>
        <v>0</v>
      </c>
      <c r="J284" s="1"/>
      <c r="K284" s="1"/>
      <c r="L284" s="1"/>
    </row>
    <row r="285" spans="1:12" ht="69" customHeight="1">
      <c r="A285" s="50"/>
      <c r="B285" s="50"/>
      <c r="C285" s="37" t="s">
        <v>12</v>
      </c>
      <c r="D285" s="5">
        <f t="shared" si="61"/>
        <v>0</v>
      </c>
      <c r="E285" s="5">
        <f t="shared" si="62"/>
        <v>0</v>
      </c>
      <c r="F285" s="5">
        <f t="shared" si="62"/>
        <v>0</v>
      </c>
      <c r="G285" s="5">
        <f t="shared" si="62"/>
        <v>0</v>
      </c>
      <c r="H285" s="5">
        <f t="shared" si="62"/>
        <v>0</v>
      </c>
      <c r="I285" s="5">
        <f t="shared" si="62"/>
        <v>0</v>
      </c>
      <c r="J285" s="1"/>
      <c r="K285" s="1"/>
      <c r="L285" s="1"/>
    </row>
    <row r="286" spans="1:12" ht="15.75" customHeight="1">
      <c r="A286" s="50" t="s">
        <v>59</v>
      </c>
      <c r="B286" s="50" t="s">
        <v>193</v>
      </c>
      <c r="C286" s="3" t="s">
        <v>6</v>
      </c>
      <c r="D286" s="11">
        <f aca="true" t="shared" si="63" ref="D286:I286">SUM(D287:D292)</f>
        <v>2850</v>
      </c>
      <c r="E286" s="11">
        <f t="shared" si="63"/>
        <v>3680</v>
      </c>
      <c r="F286" s="11">
        <f t="shared" si="63"/>
        <v>3420</v>
      </c>
      <c r="G286" s="11">
        <f t="shared" si="63"/>
        <v>0</v>
      </c>
      <c r="H286" s="11">
        <f t="shared" si="63"/>
        <v>0</v>
      </c>
      <c r="I286" s="11">
        <f t="shared" si="63"/>
        <v>0</v>
      </c>
      <c r="J286" s="1"/>
      <c r="K286" s="1"/>
      <c r="L286" s="1"/>
    </row>
    <row r="287" spans="1:12" ht="15">
      <c r="A287" s="50"/>
      <c r="B287" s="50"/>
      <c r="C287" s="37" t="s">
        <v>7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1"/>
      <c r="K287" s="1"/>
      <c r="L287" s="1"/>
    </row>
    <row r="288" spans="1:12" ht="15.75" customHeight="1">
      <c r="A288" s="50"/>
      <c r="B288" s="50"/>
      <c r="C288" s="37" t="s">
        <v>8</v>
      </c>
      <c r="D288" s="2">
        <v>2850</v>
      </c>
      <c r="E288" s="20">
        <v>3680</v>
      </c>
      <c r="F288" s="20">
        <v>3420</v>
      </c>
      <c r="G288" s="18">
        <v>0</v>
      </c>
      <c r="H288" s="5">
        <v>0</v>
      </c>
      <c r="I288" s="5">
        <v>0</v>
      </c>
      <c r="J288" s="1"/>
      <c r="K288" s="1"/>
      <c r="L288" s="1"/>
    </row>
    <row r="289" spans="1:12" ht="16.5" customHeight="1">
      <c r="A289" s="50"/>
      <c r="B289" s="50"/>
      <c r="C289" s="37" t="s">
        <v>9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1"/>
      <c r="K289" s="7"/>
      <c r="L289" s="1"/>
    </row>
    <row r="290" spans="1:12" ht="20.25" customHeight="1">
      <c r="A290" s="50"/>
      <c r="B290" s="50"/>
      <c r="C290" s="37" t="s">
        <v>10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1"/>
      <c r="K290" s="1"/>
      <c r="L290" s="1"/>
    </row>
    <row r="291" spans="1:12" ht="15">
      <c r="A291" s="50"/>
      <c r="B291" s="50"/>
      <c r="C291" s="37" t="s">
        <v>11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1"/>
      <c r="K291" s="1"/>
      <c r="L291" s="1"/>
    </row>
    <row r="292" spans="1:12" ht="39.75" customHeight="1">
      <c r="A292" s="50"/>
      <c r="B292" s="50"/>
      <c r="C292" s="37" t="s">
        <v>12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1"/>
      <c r="K292" s="1"/>
      <c r="L292" s="1"/>
    </row>
    <row r="293" spans="1:12" ht="15.75" customHeight="1">
      <c r="A293" s="50" t="s">
        <v>60</v>
      </c>
      <c r="B293" s="50" t="s">
        <v>61</v>
      </c>
      <c r="C293" s="3" t="s">
        <v>6</v>
      </c>
      <c r="D293" s="3">
        <f aca="true" t="shared" si="64" ref="D293:I293">SUM(D294:D299)</f>
        <v>669.1</v>
      </c>
      <c r="E293" s="11">
        <f t="shared" si="64"/>
        <v>81.55</v>
      </c>
      <c r="F293" s="11">
        <f t="shared" si="64"/>
        <v>373.14572</v>
      </c>
      <c r="G293" s="11">
        <f t="shared" si="64"/>
        <v>0</v>
      </c>
      <c r="H293" s="11">
        <f t="shared" si="64"/>
        <v>0</v>
      </c>
      <c r="I293" s="11">
        <f t="shared" si="64"/>
        <v>0</v>
      </c>
      <c r="J293" s="1"/>
      <c r="K293" s="1"/>
      <c r="L293" s="1"/>
    </row>
    <row r="294" spans="1:12" ht="15">
      <c r="A294" s="50"/>
      <c r="B294" s="50"/>
      <c r="C294" s="37" t="s">
        <v>7</v>
      </c>
      <c r="D294" s="5">
        <f aca="true" t="shared" si="65" ref="D294:I294">D301</f>
        <v>0</v>
      </c>
      <c r="E294" s="5">
        <f t="shared" si="65"/>
        <v>0</v>
      </c>
      <c r="F294" s="5">
        <f>F301</f>
        <v>373.14572</v>
      </c>
      <c r="G294" s="5">
        <f t="shared" si="65"/>
        <v>0</v>
      </c>
      <c r="H294" s="5">
        <f t="shared" si="65"/>
        <v>0</v>
      </c>
      <c r="I294" s="5">
        <f t="shared" si="65"/>
        <v>0</v>
      </c>
      <c r="J294" s="1"/>
      <c r="K294" s="1"/>
      <c r="L294" s="1"/>
    </row>
    <row r="295" spans="1:12" ht="15.75" customHeight="1">
      <c r="A295" s="50"/>
      <c r="B295" s="50"/>
      <c r="C295" s="37" t="s">
        <v>8</v>
      </c>
      <c r="D295" s="5">
        <f aca="true" t="shared" si="66" ref="D295:I299">D302</f>
        <v>669.1</v>
      </c>
      <c r="E295" s="5">
        <f>E302</f>
        <v>81.55</v>
      </c>
      <c r="F295" s="5">
        <f>F302</f>
        <v>0</v>
      </c>
      <c r="G295" s="5">
        <f>G302</f>
        <v>0</v>
      </c>
      <c r="H295" s="5">
        <f>H302</f>
        <v>0</v>
      </c>
      <c r="I295" s="5">
        <f>I302</f>
        <v>0</v>
      </c>
      <c r="J295" s="1"/>
      <c r="K295" s="1"/>
      <c r="L295" s="1"/>
    </row>
    <row r="296" spans="1:12" ht="16.5" customHeight="1">
      <c r="A296" s="50"/>
      <c r="B296" s="50"/>
      <c r="C296" s="37" t="s">
        <v>9</v>
      </c>
      <c r="D296" s="5">
        <f t="shared" si="66"/>
        <v>0</v>
      </c>
      <c r="E296" s="5">
        <f t="shared" si="66"/>
        <v>0</v>
      </c>
      <c r="F296" s="5">
        <f t="shared" si="66"/>
        <v>0</v>
      </c>
      <c r="G296" s="5">
        <f t="shared" si="66"/>
        <v>0</v>
      </c>
      <c r="H296" s="5">
        <f t="shared" si="66"/>
        <v>0</v>
      </c>
      <c r="I296" s="5">
        <f t="shared" si="66"/>
        <v>0</v>
      </c>
      <c r="J296" s="1"/>
      <c r="K296" s="7"/>
      <c r="L296" s="1"/>
    </row>
    <row r="297" spans="1:12" ht="20.25" customHeight="1">
      <c r="A297" s="50"/>
      <c r="B297" s="50"/>
      <c r="C297" s="37" t="s">
        <v>10</v>
      </c>
      <c r="D297" s="5">
        <f t="shared" si="66"/>
        <v>0</v>
      </c>
      <c r="E297" s="5">
        <f t="shared" si="66"/>
        <v>0</v>
      </c>
      <c r="F297" s="5">
        <f t="shared" si="66"/>
        <v>0</v>
      </c>
      <c r="G297" s="5">
        <f t="shared" si="66"/>
        <v>0</v>
      </c>
      <c r="H297" s="5">
        <f t="shared" si="66"/>
        <v>0</v>
      </c>
      <c r="I297" s="5">
        <f t="shared" si="66"/>
        <v>0</v>
      </c>
      <c r="J297" s="1"/>
      <c r="K297" s="1"/>
      <c r="L297" s="1"/>
    </row>
    <row r="298" spans="1:12" ht="15">
      <c r="A298" s="50"/>
      <c r="B298" s="50"/>
      <c r="C298" s="37" t="s">
        <v>11</v>
      </c>
      <c r="D298" s="5">
        <f t="shared" si="66"/>
        <v>0</v>
      </c>
      <c r="E298" s="5">
        <f t="shared" si="66"/>
        <v>0</v>
      </c>
      <c r="F298" s="5">
        <f t="shared" si="66"/>
        <v>0</v>
      </c>
      <c r="G298" s="5">
        <f t="shared" si="66"/>
        <v>0</v>
      </c>
      <c r="H298" s="5">
        <f t="shared" si="66"/>
        <v>0</v>
      </c>
      <c r="I298" s="5">
        <f t="shared" si="66"/>
        <v>0</v>
      </c>
      <c r="J298" s="1"/>
      <c r="K298" s="1"/>
      <c r="L298" s="1"/>
    </row>
    <row r="299" spans="1:12" ht="33" customHeight="1">
      <c r="A299" s="50"/>
      <c r="B299" s="50"/>
      <c r="C299" s="37" t="s">
        <v>12</v>
      </c>
      <c r="D299" s="5">
        <f t="shared" si="66"/>
        <v>0</v>
      </c>
      <c r="E299" s="5">
        <f t="shared" si="66"/>
        <v>0</v>
      </c>
      <c r="F299" s="5">
        <f t="shared" si="66"/>
        <v>0</v>
      </c>
      <c r="G299" s="5">
        <f t="shared" si="66"/>
        <v>0</v>
      </c>
      <c r="H299" s="5">
        <f t="shared" si="66"/>
        <v>0</v>
      </c>
      <c r="I299" s="5">
        <f t="shared" si="66"/>
        <v>0</v>
      </c>
      <c r="J299" s="1"/>
      <c r="K299" s="1"/>
      <c r="L299" s="1"/>
    </row>
    <row r="300" spans="1:12" ht="15.75" customHeight="1">
      <c r="A300" s="57" t="s">
        <v>62</v>
      </c>
      <c r="B300" s="58" t="s">
        <v>63</v>
      </c>
      <c r="C300" s="3" t="s">
        <v>6</v>
      </c>
      <c r="D300" s="3">
        <f aca="true" t="shared" si="67" ref="D300:I300">SUM(D301:D306)</f>
        <v>669.1</v>
      </c>
      <c r="E300" s="11">
        <f t="shared" si="67"/>
        <v>81.55</v>
      </c>
      <c r="F300" s="11">
        <f t="shared" si="67"/>
        <v>373.14572</v>
      </c>
      <c r="G300" s="11">
        <f t="shared" si="67"/>
        <v>0</v>
      </c>
      <c r="H300" s="11">
        <f t="shared" si="67"/>
        <v>0</v>
      </c>
      <c r="I300" s="11">
        <f t="shared" si="67"/>
        <v>0</v>
      </c>
      <c r="J300" s="1"/>
      <c r="K300" s="1"/>
      <c r="L300" s="1"/>
    </row>
    <row r="301" spans="1:12" ht="15">
      <c r="A301" s="57"/>
      <c r="B301" s="59"/>
      <c r="C301" s="37" t="s">
        <v>7</v>
      </c>
      <c r="D301" s="5">
        <f aca="true" t="shared" si="68" ref="D301:D306">D308+D315</f>
        <v>0</v>
      </c>
      <c r="E301" s="5">
        <f>E308+E315+E322+E329+E336+E343+E350+E357+E364</f>
        <v>0</v>
      </c>
      <c r="F301" s="5">
        <f>F308+F315+F322+F329+F336+F343+F350+F357+F364</f>
        <v>373.14572</v>
      </c>
      <c r="G301" s="5">
        <f>G308+G315+G322+G329+G336+G343+G350+G357+G364</f>
        <v>0</v>
      </c>
      <c r="H301" s="5">
        <f>H308+H315+H322+H329+H336+H343+H350+H357+H364</f>
        <v>0</v>
      </c>
      <c r="I301" s="5">
        <f>I308+I315+I322+I329+I336+I343+I350+I357+I364</f>
        <v>0</v>
      </c>
      <c r="J301" s="1"/>
      <c r="K301" s="1"/>
      <c r="L301" s="1"/>
    </row>
    <row r="302" spans="1:12" ht="15.75" customHeight="1">
      <c r="A302" s="57"/>
      <c r="B302" s="59"/>
      <c r="C302" s="37" t="s">
        <v>8</v>
      </c>
      <c r="D302" s="5">
        <f t="shared" si="68"/>
        <v>669.1</v>
      </c>
      <c r="E302" s="5">
        <f aca="true" t="shared" si="69" ref="E302:I306">E309+E316+E323+E330+E337+E344+E351+E358+E365</f>
        <v>81.55</v>
      </c>
      <c r="F302" s="5">
        <f t="shared" si="69"/>
        <v>0</v>
      </c>
      <c r="G302" s="5">
        <f t="shared" si="69"/>
        <v>0</v>
      </c>
      <c r="H302" s="5">
        <f t="shared" si="69"/>
        <v>0</v>
      </c>
      <c r="I302" s="5">
        <f t="shared" si="69"/>
        <v>0</v>
      </c>
      <c r="J302" s="1"/>
      <c r="K302" s="1"/>
      <c r="L302" s="1"/>
    </row>
    <row r="303" spans="1:12" ht="16.5" customHeight="1">
      <c r="A303" s="57"/>
      <c r="B303" s="59"/>
      <c r="C303" s="37" t="s">
        <v>9</v>
      </c>
      <c r="D303" s="5">
        <f t="shared" si="68"/>
        <v>0</v>
      </c>
      <c r="E303" s="5">
        <f t="shared" si="69"/>
        <v>0</v>
      </c>
      <c r="F303" s="5">
        <f t="shared" si="69"/>
        <v>0</v>
      </c>
      <c r="G303" s="5">
        <f t="shared" si="69"/>
        <v>0</v>
      </c>
      <c r="H303" s="5">
        <f t="shared" si="69"/>
        <v>0</v>
      </c>
      <c r="I303" s="5">
        <f t="shared" si="69"/>
        <v>0</v>
      </c>
      <c r="J303" s="1"/>
      <c r="K303" s="7"/>
      <c r="L303" s="1"/>
    </row>
    <row r="304" spans="1:12" ht="20.25" customHeight="1">
      <c r="A304" s="57"/>
      <c r="B304" s="59"/>
      <c r="C304" s="37" t="s">
        <v>10</v>
      </c>
      <c r="D304" s="5">
        <f t="shared" si="68"/>
        <v>0</v>
      </c>
      <c r="E304" s="5">
        <f t="shared" si="69"/>
        <v>0</v>
      </c>
      <c r="F304" s="5">
        <f t="shared" si="69"/>
        <v>0</v>
      </c>
      <c r="G304" s="5">
        <f t="shared" si="69"/>
        <v>0</v>
      </c>
      <c r="H304" s="5">
        <f t="shared" si="69"/>
        <v>0</v>
      </c>
      <c r="I304" s="5">
        <f t="shared" si="69"/>
        <v>0</v>
      </c>
      <c r="J304" s="1"/>
      <c r="K304" s="1"/>
      <c r="L304" s="1"/>
    </row>
    <row r="305" spans="1:12" ht="15">
      <c r="A305" s="57"/>
      <c r="B305" s="59"/>
      <c r="C305" s="37" t="s">
        <v>11</v>
      </c>
      <c r="D305" s="5">
        <f t="shared" si="68"/>
        <v>0</v>
      </c>
      <c r="E305" s="5">
        <f t="shared" si="69"/>
        <v>0</v>
      </c>
      <c r="F305" s="5">
        <f t="shared" si="69"/>
        <v>0</v>
      </c>
      <c r="G305" s="5">
        <f t="shared" si="69"/>
        <v>0</v>
      </c>
      <c r="H305" s="5">
        <f t="shared" si="69"/>
        <v>0</v>
      </c>
      <c r="I305" s="5">
        <f t="shared" si="69"/>
        <v>0</v>
      </c>
      <c r="J305" s="1"/>
      <c r="K305" s="1"/>
      <c r="L305" s="1"/>
    </row>
    <row r="306" spans="1:12" ht="33" customHeight="1">
      <c r="A306" s="57"/>
      <c r="B306" s="60"/>
      <c r="C306" s="37" t="s">
        <v>12</v>
      </c>
      <c r="D306" s="5">
        <f t="shared" si="68"/>
        <v>0</v>
      </c>
      <c r="E306" s="5">
        <f t="shared" si="69"/>
        <v>0</v>
      </c>
      <c r="F306" s="5">
        <f t="shared" si="69"/>
        <v>0</v>
      </c>
      <c r="G306" s="5">
        <f t="shared" si="69"/>
        <v>0</v>
      </c>
      <c r="H306" s="5">
        <f t="shared" si="69"/>
        <v>0</v>
      </c>
      <c r="I306" s="5">
        <f t="shared" si="69"/>
        <v>0</v>
      </c>
      <c r="J306" s="1"/>
      <c r="K306" s="1"/>
      <c r="L306" s="1"/>
    </row>
    <row r="307" spans="1:12" ht="15.75" customHeight="1">
      <c r="A307" s="50" t="s">
        <v>64</v>
      </c>
      <c r="B307" s="50" t="s">
        <v>66</v>
      </c>
      <c r="C307" s="3" t="s">
        <v>6</v>
      </c>
      <c r="D307" s="3">
        <f aca="true" t="shared" si="70" ref="D307:I307">SUM(D308:D313)</f>
        <v>0</v>
      </c>
      <c r="E307" s="11">
        <f t="shared" si="70"/>
        <v>0</v>
      </c>
      <c r="F307" s="11">
        <f t="shared" si="70"/>
        <v>0</v>
      </c>
      <c r="G307" s="11">
        <f t="shared" si="70"/>
        <v>0</v>
      </c>
      <c r="H307" s="11">
        <f t="shared" si="70"/>
        <v>0</v>
      </c>
      <c r="I307" s="11">
        <f t="shared" si="70"/>
        <v>0</v>
      </c>
      <c r="J307" s="1"/>
      <c r="K307" s="1"/>
      <c r="L307" s="1"/>
    </row>
    <row r="308" spans="1:12" ht="15">
      <c r="A308" s="50"/>
      <c r="B308" s="50"/>
      <c r="C308" s="37" t="s">
        <v>7</v>
      </c>
      <c r="D308" s="5">
        <v>0</v>
      </c>
      <c r="E308" s="5">
        <v>0</v>
      </c>
      <c r="F308" s="18">
        <v>0</v>
      </c>
      <c r="G308" s="5">
        <v>0</v>
      </c>
      <c r="H308" s="5">
        <v>0</v>
      </c>
      <c r="I308" s="5">
        <v>0</v>
      </c>
      <c r="J308" s="1"/>
      <c r="K308" s="1"/>
      <c r="L308" s="1"/>
    </row>
    <row r="309" spans="1:12" ht="15.75" customHeight="1">
      <c r="A309" s="50"/>
      <c r="B309" s="50"/>
      <c r="C309" s="37" t="s">
        <v>8</v>
      </c>
      <c r="D309" s="2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1"/>
      <c r="K309" s="1"/>
      <c r="L309" s="1"/>
    </row>
    <row r="310" spans="1:12" ht="16.5" customHeight="1">
      <c r="A310" s="50"/>
      <c r="B310" s="50"/>
      <c r="C310" s="37" t="s">
        <v>9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1"/>
      <c r="K310" s="1"/>
      <c r="L310" s="1"/>
    </row>
    <row r="311" spans="1:12" ht="20.25" customHeight="1">
      <c r="A311" s="50"/>
      <c r="B311" s="50"/>
      <c r="C311" s="37" t="s">
        <v>10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1"/>
      <c r="K311" s="1"/>
      <c r="L311" s="1"/>
    </row>
    <row r="312" spans="1:12" ht="15">
      <c r="A312" s="50"/>
      <c r="B312" s="50"/>
      <c r="C312" s="37" t="s">
        <v>11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1"/>
      <c r="K312" s="1"/>
      <c r="L312" s="1"/>
    </row>
    <row r="313" spans="1:12" ht="33" customHeight="1">
      <c r="A313" s="50"/>
      <c r="B313" s="50"/>
      <c r="C313" s="37" t="s">
        <v>12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1"/>
      <c r="K313" s="1"/>
      <c r="L313" s="1"/>
    </row>
    <row r="314" spans="1:12" ht="15.75" customHeight="1">
      <c r="A314" s="50" t="s">
        <v>67</v>
      </c>
      <c r="B314" s="50" t="s">
        <v>65</v>
      </c>
      <c r="C314" s="3" t="s">
        <v>6</v>
      </c>
      <c r="D314" s="11">
        <f aca="true" t="shared" si="71" ref="D314:I314">SUM(D315:D320)</f>
        <v>669.1</v>
      </c>
      <c r="E314" s="11">
        <f t="shared" si="71"/>
        <v>81.55</v>
      </c>
      <c r="F314" s="11">
        <f t="shared" si="71"/>
        <v>0</v>
      </c>
      <c r="G314" s="11">
        <f t="shared" si="71"/>
        <v>0</v>
      </c>
      <c r="H314" s="11">
        <f t="shared" si="71"/>
        <v>0</v>
      </c>
      <c r="I314" s="11">
        <f t="shared" si="71"/>
        <v>0</v>
      </c>
      <c r="J314" s="1"/>
      <c r="K314" s="1"/>
      <c r="L314" s="1"/>
    </row>
    <row r="315" spans="1:12" ht="15">
      <c r="A315" s="50"/>
      <c r="B315" s="50"/>
      <c r="C315" s="37" t="s">
        <v>7</v>
      </c>
      <c r="D315" s="5">
        <v>0</v>
      </c>
      <c r="E315" s="21">
        <v>0</v>
      </c>
      <c r="F315" s="18">
        <v>0</v>
      </c>
      <c r="G315" s="5">
        <v>0</v>
      </c>
      <c r="H315" s="5">
        <v>0</v>
      </c>
      <c r="I315" s="5">
        <v>0</v>
      </c>
      <c r="J315" s="1"/>
      <c r="K315" s="1"/>
      <c r="L315" s="1"/>
    </row>
    <row r="316" spans="1:12" ht="15.75" customHeight="1">
      <c r="A316" s="50"/>
      <c r="B316" s="50"/>
      <c r="C316" s="37" t="s">
        <v>8</v>
      </c>
      <c r="D316" s="31">
        <v>669.1</v>
      </c>
      <c r="E316" s="18">
        <v>81.55</v>
      </c>
      <c r="F316" s="5">
        <v>0</v>
      </c>
      <c r="G316" s="5">
        <v>0</v>
      </c>
      <c r="H316" s="5">
        <v>0</v>
      </c>
      <c r="I316" s="5">
        <v>0</v>
      </c>
      <c r="J316" s="1"/>
      <c r="K316" s="1"/>
      <c r="L316" s="1"/>
    </row>
    <row r="317" spans="1:12" ht="16.5" customHeight="1">
      <c r="A317" s="50"/>
      <c r="B317" s="50"/>
      <c r="C317" s="37" t="s">
        <v>9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1"/>
      <c r="K317" s="7"/>
      <c r="L317" s="1"/>
    </row>
    <row r="318" spans="1:12" ht="20.25" customHeight="1">
      <c r="A318" s="50"/>
      <c r="B318" s="50"/>
      <c r="C318" s="37" t="s">
        <v>10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1"/>
      <c r="K318" s="1"/>
      <c r="L318" s="1"/>
    </row>
    <row r="319" spans="1:12" ht="15">
      <c r="A319" s="50"/>
      <c r="B319" s="50"/>
      <c r="C319" s="37" t="s">
        <v>11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1"/>
      <c r="K319" s="1"/>
      <c r="L319" s="1"/>
    </row>
    <row r="320" spans="1:12" ht="33" customHeight="1">
      <c r="A320" s="50"/>
      <c r="B320" s="50"/>
      <c r="C320" s="37" t="s">
        <v>12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1"/>
      <c r="K320" s="1"/>
      <c r="L320" s="1"/>
    </row>
    <row r="321" spans="1:12" ht="15.75" customHeight="1">
      <c r="A321" s="52" t="s">
        <v>165</v>
      </c>
      <c r="B321" s="52" t="s">
        <v>172</v>
      </c>
      <c r="C321" s="3" t="s">
        <v>6</v>
      </c>
      <c r="D321" s="3">
        <f aca="true" t="shared" si="72" ref="D321:I321">SUM(D322:D327)</f>
        <v>0</v>
      </c>
      <c r="E321" s="11">
        <f t="shared" si="72"/>
        <v>0</v>
      </c>
      <c r="F321" s="11">
        <f t="shared" si="72"/>
        <v>22.106</v>
      </c>
      <c r="G321" s="11">
        <f t="shared" si="72"/>
        <v>0</v>
      </c>
      <c r="H321" s="11">
        <f t="shared" si="72"/>
        <v>0</v>
      </c>
      <c r="I321" s="11">
        <f t="shared" si="72"/>
        <v>0</v>
      </c>
      <c r="J321" s="1"/>
      <c r="K321" s="1"/>
      <c r="L321" s="1"/>
    </row>
    <row r="322" spans="1:12" ht="15">
      <c r="A322" s="52"/>
      <c r="B322" s="52"/>
      <c r="C322" s="37" t="s">
        <v>7</v>
      </c>
      <c r="D322" s="5">
        <v>0</v>
      </c>
      <c r="E322" s="5">
        <v>0</v>
      </c>
      <c r="F322" s="25">
        <v>22.106</v>
      </c>
      <c r="G322" s="5">
        <v>0</v>
      </c>
      <c r="H322" s="5">
        <v>0</v>
      </c>
      <c r="I322" s="5">
        <v>0</v>
      </c>
      <c r="J322" s="1"/>
      <c r="K322" s="1"/>
      <c r="L322" s="1"/>
    </row>
    <row r="323" spans="1:12" ht="15.75" customHeight="1">
      <c r="A323" s="52"/>
      <c r="B323" s="52"/>
      <c r="C323" s="37" t="s">
        <v>8</v>
      </c>
      <c r="D323" s="2">
        <v>0</v>
      </c>
      <c r="E323" s="5">
        <v>0</v>
      </c>
      <c r="F323" s="25">
        <v>0</v>
      </c>
      <c r="G323" s="5">
        <v>0</v>
      </c>
      <c r="H323" s="5">
        <v>0</v>
      </c>
      <c r="I323" s="5">
        <v>0</v>
      </c>
      <c r="J323" s="1"/>
      <c r="K323" s="1"/>
      <c r="L323" s="1"/>
    </row>
    <row r="324" spans="1:12" ht="16.5" customHeight="1">
      <c r="A324" s="52"/>
      <c r="B324" s="52"/>
      <c r="C324" s="37" t="s">
        <v>9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1"/>
      <c r="K324" s="1"/>
      <c r="L324" s="1"/>
    </row>
    <row r="325" spans="1:12" ht="20.25" customHeight="1">
      <c r="A325" s="52"/>
      <c r="B325" s="52"/>
      <c r="C325" s="37" t="s">
        <v>10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1"/>
      <c r="K325" s="1"/>
      <c r="L325" s="1"/>
    </row>
    <row r="326" spans="1:12" ht="15">
      <c r="A326" s="52"/>
      <c r="B326" s="52"/>
      <c r="C326" s="37" t="s">
        <v>11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1"/>
      <c r="K326" s="1"/>
      <c r="L326" s="1"/>
    </row>
    <row r="327" spans="1:12" ht="33" customHeight="1">
      <c r="A327" s="52"/>
      <c r="B327" s="52"/>
      <c r="C327" s="37" t="s">
        <v>12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1"/>
      <c r="K327" s="1"/>
      <c r="L327" s="1"/>
    </row>
    <row r="328" spans="1:12" ht="15.75" customHeight="1">
      <c r="A328" s="52" t="s">
        <v>166</v>
      </c>
      <c r="B328" s="52" t="s">
        <v>173</v>
      </c>
      <c r="C328" s="3" t="s">
        <v>6</v>
      </c>
      <c r="D328" s="11">
        <f aca="true" t="shared" si="73" ref="D328:I328">SUM(D329:D334)</f>
        <v>0</v>
      </c>
      <c r="E328" s="11">
        <f t="shared" si="73"/>
        <v>0</v>
      </c>
      <c r="F328" s="11">
        <f t="shared" si="73"/>
        <v>22.367</v>
      </c>
      <c r="G328" s="11">
        <f t="shared" si="73"/>
        <v>0</v>
      </c>
      <c r="H328" s="11">
        <f t="shared" si="73"/>
        <v>0</v>
      </c>
      <c r="I328" s="11">
        <f t="shared" si="73"/>
        <v>0</v>
      </c>
      <c r="J328" s="1"/>
      <c r="K328" s="1"/>
      <c r="L328" s="1"/>
    </row>
    <row r="329" spans="1:12" ht="15">
      <c r="A329" s="52"/>
      <c r="B329" s="52"/>
      <c r="C329" s="37" t="s">
        <v>7</v>
      </c>
      <c r="D329" s="5">
        <v>0</v>
      </c>
      <c r="E329" s="21">
        <v>0</v>
      </c>
      <c r="F329" s="25">
        <v>22.367</v>
      </c>
      <c r="G329" s="5">
        <v>0</v>
      </c>
      <c r="H329" s="5">
        <v>0</v>
      </c>
      <c r="I329" s="5">
        <v>0</v>
      </c>
      <c r="J329" s="1"/>
      <c r="K329" s="1"/>
      <c r="L329" s="1"/>
    </row>
    <row r="330" spans="1:12" ht="15.75" customHeight="1">
      <c r="A330" s="52"/>
      <c r="B330" s="52"/>
      <c r="C330" s="37" t="s">
        <v>8</v>
      </c>
      <c r="D330" s="2">
        <v>0</v>
      </c>
      <c r="E330" s="5">
        <v>0</v>
      </c>
      <c r="F330" s="25">
        <v>0</v>
      </c>
      <c r="G330" s="5">
        <v>0</v>
      </c>
      <c r="H330" s="5">
        <v>0</v>
      </c>
      <c r="I330" s="5">
        <v>0</v>
      </c>
      <c r="J330" s="1"/>
      <c r="K330" s="1"/>
      <c r="L330" s="1"/>
    </row>
    <row r="331" spans="1:12" ht="16.5" customHeight="1">
      <c r="A331" s="52"/>
      <c r="B331" s="52"/>
      <c r="C331" s="37" t="s">
        <v>9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1"/>
      <c r="K331" s="7"/>
      <c r="L331" s="1"/>
    </row>
    <row r="332" spans="1:12" ht="20.25" customHeight="1">
      <c r="A332" s="52"/>
      <c r="B332" s="52"/>
      <c r="C332" s="37" t="s">
        <v>10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1"/>
      <c r="K332" s="1"/>
      <c r="L332" s="1"/>
    </row>
    <row r="333" spans="1:12" ht="15">
      <c r="A333" s="52"/>
      <c r="B333" s="52"/>
      <c r="C333" s="37" t="s">
        <v>11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1"/>
      <c r="K333" s="1"/>
      <c r="L333" s="1"/>
    </row>
    <row r="334" spans="1:12" ht="33" customHeight="1">
      <c r="A334" s="52"/>
      <c r="B334" s="52"/>
      <c r="C334" s="37" t="s">
        <v>12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1"/>
      <c r="K334" s="1"/>
      <c r="L334" s="1"/>
    </row>
    <row r="335" spans="1:12" ht="15.75" customHeight="1">
      <c r="A335" s="52" t="s">
        <v>167</v>
      </c>
      <c r="B335" s="52" t="s">
        <v>174</v>
      </c>
      <c r="C335" s="3" t="s">
        <v>6</v>
      </c>
      <c r="D335" s="3">
        <f aca="true" t="shared" si="74" ref="D335:I335">SUM(D336:D341)</f>
        <v>0</v>
      </c>
      <c r="E335" s="11">
        <f t="shared" si="74"/>
        <v>0</v>
      </c>
      <c r="F335" s="11">
        <f t="shared" si="74"/>
        <v>36.855</v>
      </c>
      <c r="G335" s="11">
        <f t="shared" si="74"/>
        <v>0</v>
      </c>
      <c r="H335" s="11">
        <f t="shared" si="74"/>
        <v>0</v>
      </c>
      <c r="I335" s="11">
        <f t="shared" si="74"/>
        <v>0</v>
      </c>
      <c r="J335" s="1"/>
      <c r="K335" s="1"/>
      <c r="L335" s="1"/>
    </row>
    <row r="336" spans="1:12" ht="15">
      <c r="A336" s="52"/>
      <c r="B336" s="52"/>
      <c r="C336" s="37" t="s">
        <v>7</v>
      </c>
      <c r="D336" s="5">
        <v>0</v>
      </c>
      <c r="E336" s="5">
        <v>0</v>
      </c>
      <c r="F336" s="25">
        <v>36.855</v>
      </c>
      <c r="G336" s="5">
        <v>0</v>
      </c>
      <c r="H336" s="5">
        <v>0</v>
      </c>
      <c r="I336" s="5">
        <v>0</v>
      </c>
      <c r="J336" s="1"/>
      <c r="K336" s="1"/>
      <c r="L336" s="1"/>
    </row>
    <row r="337" spans="1:12" ht="15.75" customHeight="1">
      <c r="A337" s="52"/>
      <c r="B337" s="52"/>
      <c r="C337" s="37" t="s">
        <v>8</v>
      </c>
      <c r="D337" s="2">
        <v>0</v>
      </c>
      <c r="E337" s="5">
        <v>0</v>
      </c>
      <c r="F337" s="25">
        <v>0</v>
      </c>
      <c r="G337" s="5">
        <v>0</v>
      </c>
      <c r="H337" s="5">
        <v>0</v>
      </c>
      <c r="I337" s="5">
        <v>0</v>
      </c>
      <c r="J337" s="1"/>
      <c r="K337" s="1"/>
      <c r="L337" s="1"/>
    </row>
    <row r="338" spans="1:12" ht="16.5" customHeight="1">
      <c r="A338" s="52"/>
      <c r="B338" s="52"/>
      <c r="C338" s="37" t="s">
        <v>9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1"/>
      <c r="K338" s="1"/>
      <c r="L338" s="1"/>
    </row>
    <row r="339" spans="1:12" ht="20.25" customHeight="1">
      <c r="A339" s="52"/>
      <c r="B339" s="52"/>
      <c r="C339" s="37" t="s">
        <v>10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1"/>
      <c r="K339" s="1"/>
      <c r="L339" s="1"/>
    </row>
    <row r="340" spans="1:12" ht="15">
      <c r="A340" s="52"/>
      <c r="B340" s="52"/>
      <c r="C340" s="37" t="s">
        <v>11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1"/>
      <c r="K340" s="1"/>
      <c r="L340" s="1"/>
    </row>
    <row r="341" spans="1:12" ht="33" customHeight="1">
      <c r="A341" s="52"/>
      <c r="B341" s="52"/>
      <c r="C341" s="37" t="s">
        <v>12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1"/>
      <c r="K341" s="1"/>
      <c r="L341" s="1"/>
    </row>
    <row r="342" spans="1:12" ht="15.75" customHeight="1">
      <c r="A342" s="52" t="s">
        <v>168</v>
      </c>
      <c r="B342" s="52" t="s">
        <v>175</v>
      </c>
      <c r="C342" s="3" t="s">
        <v>6</v>
      </c>
      <c r="D342" s="11">
        <f aca="true" t="shared" si="75" ref="D342:I342">SUM(D343:D348)</f>
        <v>0</v>
      </c>
      <c r="E342" s="11">
        <f t="shared" si="75"/>
        <v>0</v>
      </c>
      <c r="F342" s="11">
        <f t="shared" si="75"/>
        <v>19.154</v>
      </c>
      <c r="G342" s="11">
        <f t="shared" si="75"/>
        <v>0</v>
      </c>
      <c r="H342" s="11">
        <f t="shared" si="75"/>
        <v>0</v>
      </c>
      <c r="I342" s="11">
        <f t="shared" si="75"/>
        <v>0</v>
      </c>
      <c r="J342" s="1"/>
      <c r="K342" s="1"/>
      <c r="L342" s="1"/>
    </row>
    <row r="343" spans="1:12" ht="15">
      <c r="A343" s="52"/>
      <c r="B343" s="52"/>
      <c r="C343" s="37" t="s">
        <v>7</v>
      </c>
      <c r="D343" s="5">
        <v>0</v>
      </c>
      <c r="E343" s="21">
        <v>0</v>
      </c>
      <c r="F343" s="25">
        <v>19.154</v>
      </c>
      <c r="G343" s="5">
        <v>0</v>
      </c>
      <c r="H343" s="5">
        <v>0</v>
      </c>
      <c r="I343" s="5">
        <v>0</v>
      </c>
      <c r="J343" s="1"/>
      <c r="K343" s="1"/>
      <c r="L343" s="1"/>
    </row>
    <row r="344" spans="1:12" ht="15.75" customHeight="1">
      <c r="A344" s="52"/>
      <c r="B344" s="52"/>
      <c r="C344" s="37" t="s">
        <v>8</v>
      </c>
      <c r="D344" s="2">
        <v>0</v>
      </c>
      <c r="E344" s="5">
        <v>0</v>
      </c>
      <c r="F344" s="25">
        <v>0</v>
      </c>
      <c r="G344" s="5">
        <v>0</v>
      </c>
      <c r="H344" s="5">
        <v>0</v>
      </c>
      <c r="I344" s="5">
        <v>0</v>
      </c>
      <c r="J344" s="1"/>
      <c r="K344" s="1"/>
      <c r="L344" s="1"/>
    </row>
    <row r="345" spans="1:12" ht="16.5" customHeight="1">
      <c r="A345" s="52"/>
      <c r="B345" s="52"/>
      <c r="C345" s="37" t="s">
        <v>9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1"/>
      <c r="K345" s="7"/>
      <c r="L345" s="1"/>
    </row>
    <row r="346" spans="1:12" ht="20.25" customHeight="1">
      <c r="A346" s="52"/>
      <c r="B346" s="52"/>
      <c r="C346" s="37" t="s">
        <v>10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1"/>
      <c r="K346" s="1"/>
      <c r="L346" s="1"/>
    </row>
    <row r="347" spans="1:12" ht="15">
      <c r="A347" s="52"/>
      <c r="B347" s="52"/>
      <c r="C347" s="37" t="s">
        <v>11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1"/>
      <c r="K347" s="1"/>
      <c r="L347" s="1"/>
    </row>
    <row r="348" spans="1:12" ht="33" customHeight="1">
      <c r="A348" s="52"/>
      <c r="B348" s="52"/>
      <c r="C348" s="37" t="s">
        <v>12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1"/>
      <c r="K348" s="1"/>
      <c r="L348" s="1"/>
    </row>
    <row r="349" spans="1:12" ht="15.75" customHeight="1">
      <c r="A349" s="52" t="s">
        <v>169</v>
      </c>
      <c r="B349" s="52" t="s">
        <v>176</v>
      </c>
      <c r="C349" s="3" t="s">
        <v>6</v>
      </c>
      <c r="D349" s="3">
        <f aca="true" t="shared" si="76" ref="D349:I349">SUM(D350:D355)</f>
        <v>0</v>
      </c>
      <c r="E349" s="11">
        <f t="shared" si="76"/>
        <v>0</v>
      </c>
      <c r="F349" s="11">
        <f t="shared" si="76"/>
        <v>12.64</v>
      </c>
      <c r="G349" s="11">
        <f t="shared" si="76"/>
        <v>0</v>
      </c>
      <c r="H349" s="11">
        <f t="shared" si="76"/>
        <v>0</v>
      </c>
      <c r="I349" s="11">
        <f t="shared" si="76"/>
        <v>0</v>
      </c>
      <c r="J349" s="1"/>
      <c r="K349" s="1"/>
      <c r="L349" s="1"/>
    </row>
    <row r="350" spans="1:12" ht="15">
      <c r="A350" s="52"/>
      <c r="B350" s="52"/>
      <c r="C350" s="37" t="s">
        <v>7</v>
      </c>
      <c r="D350" s="5">
        <v>0</v>
      </c>
      <c r="E350" s="5">
        <v>0</v>
      </c>
      <c r="F350" s="25">
        <v>12.64</v>
      </c>
      <c r="G350" s="5">
        <v>0</v>
      </c>
      <c r="H350" s="5">
        <v>0</v>
      </c>
      <c r="I350" s="5">
        <v>0</v>
      </c>
      <c r="J350" s="1"/>
      <c r="K350" s="1"/>
      <c r="L350" s="1"/>
    </row>
    <row r="351" spans="1:12" ht="15.75" customHeight="1">
      <c r="A351" s="52"/>
      <c r="B351" s="52"/>
      <c r="C351" s="37" t="s">
        <v>8</v>
      </c>
      <c r="D351" s="2">
        <v>0</v>
      </c>
      <c r="E351" s="5">
        <v>0</v>
      </c>
      <c r="F351" s="25">
        <v>0</v>
      </c>
      <c r="G351" s="5">
        <v>0</v>
      </c>
      <c r="H351" s="5">
        <v>0</v>
      </c>
      <c r="I351" s="5">
        <v>0</v>
      </c>
      <c r="J351" s="1"/>
      <c r="K351" s="1"/>
      <c r="L351" s="1"/>
    </row>
    <row r="352" spans="1:12" ht="16.5" customHeight="1">
      <c r="A352" s="52"/>
      <c r="B352" s="52"/>
      <c r="C352" s="37" t="s">
        <v>9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1"/>
      <c r="K352" s="1"/>
      <c r="L352" s="1"/>
    </row>
    <row r="353" spans="1:12" ht="20.25" customHeight="1">
      <c r="A353" s="52"/>
      <c r="B353" s="52"/>
      <c r="C353" s="37" t="s">
        <v>10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1"/>
      <c r="K353" s="1"/>
      <c r="L353" s="1"/>
    </row>
    <row r="354" spans="1:12" ht="15">
      <c r="A354" s="52"/>
      <c r="B354" s="52"/>
      <c r="C354" s="37" t="s">
        <v>11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1"/>
      <c r="K354" s="1"/>
      <c r="L354" s="1"/>
    </row>
    <row r="355" spans="1:12" ht="33" customHeight="1">
      <c r="A355" s="52"/>
      <c r="B355" s="52"/>
      <c r="C355" s="37" t="s">
        <v>12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1"/>
      <c r="K355" s="1"/>
      <c r="L355" s="1"/>
    </row>
    <row r="356" spans="1:12" ht="15.75" customHeight="1">
      <c r="A356" s="52" t="s">
        <v>170</v>
      </c>
      <c r="B356" s="52" t="s">
        <v>177</v>
      </c>
      <c r="C356" s="3" t="s">
        <v>6</v>
      </c>
      <c r="D356" s="11">
        <f aca="true" t="shared" si="77" ref="D356:I356">SUM(D357:D362)</f>
        <v>0</v>
      </c>
      <c r="E356" s="11">
        <f t="shared" si="77"/>
        <v>0</v>
      </c>
      <c r="F356" s="11">
        <f t="shared" si="77"/>
        <v>180</v>
      </c>
      <c r="G356" s="11">
        <f t="shared" si="77"/>
        <v>0</v>
      </c>
      <c r="H356" s="11">
        <f t="shared" si="77"/>
        <v>0</v>
      </c>
      <c r="I356" s="11">
        <f t="shared" si="77"/>
        <v>0</v>
      </c>
      <c r="J356" s="1"/>
      <c r="K356" s="1"/>
      <c r="L356" s="1"/>
    </row>
    <row r="357" spans="1:12" ht="15">
      <c r="A357" s="52"/>
      <c r="B357" s="52"/>
      <c r="C357" s="37" t="s">
        <v>7</v>
      </c>
      <c r="D357" s="5">
        <v>0</v>
      </c>
      <c r="E357" s="21">
        <v>0</v>
      </c>
      <c r="F357" s="25">
        <v>180</v>
      </c>
      <c r="G357" s="5">
        <v>0</v>
      </c>
      <c r="H357" s="5">
        <v>0</v>
      </c>
      <c r="I357" s="5">
        <v>0</v>
      </c>
      <c r="J357" s="1"/>
      <c r="K357" s="1"/>
      <c r="L357" s="1"/>
    </row>
    <row r="358" spans="1:12" ht="15.75" customHeight="1">
      <c r="A358" s="52"/>
      <c r="B358" s="52"/>
      <c r="C358" s="37" t="s">
        <v>8</v>
      </c>
      <c r="D358" s="2">
        <v>0</v>
      </c>
      <c r="E358" s="5">
        <v>0</v>
      </c>
      <c r="F358" s="21">
        <v>0</v>
      </c>
      <c r="G358" s="5">
        <v>0</v>
      </c>
      <c r="H358" s="5">
        <v>0</v>
      </c>
      <c r="I358" s="5">
        <v>0</v>
      </c>
      <c r="J358" s="1"/>
      <c r="K358" s="1"/>
      <c r="L358" s="1"/>
    </row>
    <row r="359" spans="1:12" ht="16.5" customHeight="1">
      <c r="A359" s="52"/>
      <c r="B359" s="52"/>
      <c r="C359" s="37" t="s">
        <v>9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1"/>
      <c r="K359" s="1"/>
      <c r="L359" s="1"/>
    </row>
    <row r="360" spans="1:12" ht="20.25" customHeight="1">
      <c r="A360" s="52"/>
      <c r="B360" s="52"/>
      <c r="C360" s="37" t="s">
        <v>10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1"/>
      <c r="K360" s="1"/>
      <c r="L360" s="1"/>
    </row>
    <row r="361" spans="1:12" ht="15">
      <c r="A361" s="52"/>
      <c r="B361" s="52"/>
      <c r="C361" s="37" t="s">
        <v>11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1"/>
      <c r="K361" s="1"/>
      <c r="L361" s="1"/>
    </row>
    <row r="362" spans="1:12" ht="33" customHeight="1">
      <c r="A362" s="52"/>
      <c r="B362" s="52"/>
      <c r="C362" s="37" t="s">
        <v>12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1"/>
      <c r="K362" s="1"/>
      <c r="L362" s="1"/>
    </row>
    <row r="363" spans="1:12" ht="15.75" customHeight="1">
      <c r="A363" s="52" t="s">
        <v>171</v>
      </c>
      <c r="B363" s="52" t="s">
        <v>178</v>
      </c>
      <c r="C363" s="3" t="s">
        <v>6</v>
      </c>
      <c r="D363" s="11">
        <f aca="true" t="shared" si="78" ref="D363:I363">SUM(D364:D369)</f>
        <v>0</v>
      </c>
      <c r="E363" s="11">
        <f t="shared" si="78"/>
        <v>0</v>
      </c>
      <c r="F363" s="11">
        <f t="shared" si="78"/>
        <v>80.02372</v>
      </c>
      <c r="G363" s="11">
        <f t="shared" si="78"/>
        <v>0</v>
      </c>
      <c r="H363" s="11">
        <f t="shared" si="78"/>
        <v>0</v>
      </c>
      <c r="I363" s="11">
        <f t="shared" si="78"/>
        <v>0</v>
      </c>
      <c r="J363" s="1"/>
      <c r="K363" s="1"/>
      <c r="L363" s="1"/>
    </row>
    <row r="364" spans="1:12" ht="15">
      <c r="A364" s="52"/>
      <c r="B364" s="52"/>
      <c r="C364" s="37" t="s">
        <v>7</v>
      </c>
      <c r="D364" s="5">
        <v>0</v>
      </c>
      <c r="E364" s="21">
        <v>0</v>
      </c>
      <c r="F364" s="25">
        <v>80.02372</v>
      </c>
      <c r="G364" s="5">
        <v>0</v>
      </c>
      <c r="H364" s="5">
        <v>0</v>
      </c>
      <c r="I364" s="5">
        <v>0</v>
      </c>
      <c r="J364" s="1"/>
      <c r="K364" s="1"/>
      <c r="L364" s="1"/>
    </row>
    <row r="365" spans="1:12" ht="15.75" customHeight="1">
      <c r="A365" s="52"/>
      <c r="B365" s="52"/>
      <c r="C365" s="37" t="s">
        <v>8</v>
      </c>
      <c r="D365" s="2">
        <v>0</v>
      </c>
      <c r="E365" s="5">
        <v>0</v>
      </c>
      <c r="F365" s="21">
        <v>0</v>
      </c>
      <c r="G365" s="5">
        <v>0</v>
      </c>
      <c r="H365" s="5">
        <v>0</v>
      </c>
      <c r="I365" s="5">
        <v>0</v>
      </c>
      <c r="J365" s="1"/>
      <c r="K365" s="1"/>
      <c r="L365" s="1"/>
    </row>
    <row r="366" spans="1:12" ht="16.5" customHeight="1">
      <c r="A366" s="52"/>
      <c r="B366" s="52"/>
      <c r="C366" s="37" t="s">
        <v>9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1"/>
      <c r="K366" s="4"/>
      <c r="L366" s="1"/>
    </row>
    <row r="367" spans="1:12" ht="20.25" customHeight="1">
      <c r="A367" s="52"/>
      <c r="B367" s="52"/>
      <c r="C367" s="37" t="s">
        <v>10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1"/>
      <c r="K367" s="1"/>
      <c r="L367" s="1"/>
    </row>
    <row r="368" spans="1:12" ht="15">
      <c r="A368" s="52"/>
      <c r="B368" s="52"/>
      <c r="C368" s="37" t="s">
        <v>11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1"/>
      <c r="K368" s="1"/>
      <c r="L368" s="1"/>
    </row>
    <row r="369" spans="1:12" ht="39.75" customHeight="1">
      <c r="A369" s="52"/>
      <c r="B369" s="52"/>
      <c r="C369" s="37" t="s">
        <v>12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1"/>
      <c r="K369" s="1"/>
      <c r="L369" s="1"/>
    </row>
    <row r="370" spans="1:12" ht="15.75" customHeight="1">
      <c r="A370" s="56" t="s">
        <v>68</v>
      </c>
      <c r="B370" s="56" t="s">
        <v>69</v>
      </c>
      <c r="C370" s="3" t="s">
        <v>6</v>
      </c>
      <c r="D370" s="12">
        <f>SUM(D371:D376)</f>
        <v>300</v>
      </c>
      <c r="E370" s="12">
        <f>SUM(E371:E376)</f>
        <v>221.25</v>
      </c>
      <c r="F370" s="12">
        <f>SUM(F371:F376)</f>
        <v>11.857</v>
      </c>
      <c r="G370" s="12">
        <f>SUM(G371:G376)</f>
        <v>100</v>
      </c>
      <c r="H370" s="12">
        <f>SUM(H371:H376)</f>
        <v>100</v>
      </c>
      <c r="I370" s="12">
        <v>250</v>
      </c>
      <c r="J370" s="1"/>
      <c r="K370" s="1"/>
      <c r="L370" s="1"/>
    </row>
    <row r="371" spans="1:12" ht="15">
      <c r="A371" s="56"/>
      <c r="B371" s="56"/>
      <c r="C371" s="37" t="s">
        <v>7</v>
      </c>
      <c r="D371" s="2">
        <f aca="true" t="shared" si="79" ref="D371:D376">D378+D420+D448</f>
        <v>300</v>
      </c>
      <c r="E371" s="2">
        <f>E378+E420+E448+E462</f>
        <v>221.25</v>
      </c>
      <c r="F371" s="2">
        <v>11.857</v>
      </c>
      <c r="G371" s="2">
        <v>100</v>
      </c>
      <c r="H371" s="2">
        <v>100</v>
      </c>
      <c r="I371" s="2">
        <v>250</v>
      </c>
      <c r="J371" s="1"/>
      <c r="K371" s="1"/>
      <c r="L371" s="1"/>
    </row>
    <row r="372" spans="1:12" ht="15.75" customHeight="1">
      <c r="A372" s="56"/>
      <c r="B372" s="56"/>
      <c r="C372" s="37" t="s">
        <v>8</v>
      </c>
      <c r="D372" s="2">
        <f t="shared" si="79"/>
        <v>0</v>
      </c>
      <c r="E372" s="2">
        <f aca="true" t="shared" si="80" ref="E372:I376">E379+E421+E449+E463</f>
        <v>0</v>
      </c>
      <c r="F372" s="2">
        <f t="shared" si="80"/>
        <v>0</v>
      </c>
      <c r="G372" s="2">
        <f t="shared" si="80"/>
        <v>0</v>
      </c>
      <c r="H372" s="2">
        <f t="shared" si="80"/>
        <v>0</v>
      </c>
      <c r="I372" s="2">
        <f t="shared" si="80"/>
        <v>0</v>
      </c>
      <c r="J372" s="1"/>
      <c r="K372" s="4"/>
      <c r="L372" s="1"/>
    </row>
    <row r="373" spans="1:12" ht="16.5" customHeight="1">
      <c r="A373" s="56"/>
      <c r="B373" s="56"/>
      <c r="C373" s="37" t="s">
        <v>9</v>
      </c>
      <c r="D373" s="2">
        <f t="shared" si="79"/>
        <v>0</v>
      </c>
      <c r="E373" s="2">
        <f t="shared" si="80"/>
        <v>0</v>
      </c>
      <c r="F373" s="2">
        <f>F380+F422+F450+F464</f>
        <v>0</v>
      </c>
      <c r="G373" s="2">
        <f t="shared" si="80"/>
        <v>0</v>
      </c>
      <c r="H373" s="2">
        <f t="shared" si="80"/>
        <v>0</v>
      </c>
      <c r="I373" s="2">
        <f t="shared" si="80"/>
        <v>0</v>
      </c>
      <c r="J373" s="1"/>
      <c r="K373" s="4"/>
      <c r="L373" s="1"/>
    </row>
    <row r="374" spans="1:12" ht="20.25" customHeight="1">
      <c r="A374" s="56"/>
      <c r="B374" s="56"/>
      <c r="C374" s="37" t="s">
        <v>10</v>
      </c>
      <c r="D374" s="2">
        <f t="shared" si="79"/>
        <v>0</v>
      </c>
      <c r="E374" s="2">
        <f t="shared" si="80"/>
        <v>0</v>
      </c>
      <c r="F374" s="2">
        <f t="shared" si="80"/>
        <v>0</v>
      </c>
      <c r="G374" s="2">
        <f t="shared" si="80"/>
        <v>0</v>
      </c>
      <c r="H374" s="2">
        <f t="shared" si="80"/>
        <v>0</v>
      </c>
      <c r="I374" s="2">
        <f t="shared" si="80"/>
        <v>0</v>
      </c>
      <c r="J374" s="1"/>
      <c r="K374" s="1"/>
      <c r="L374" s="1"/>
    </row>
    <row r="375" spans="1:12" ht="15">
      <c r="A375" s="56"/>
      <c r="B375" s="56"/>
      <c r="C375" s="37" t="s">
        <v>11</v>
      </c>
      <c r="D375" s="2">
        <f t="shared" si="79"/>
        <v>0</v>
      </c>
      <c r="E375" s="2">
        <f t="shared" si="80"/>
        <v>0</v>
      </c>
      <c r="F375" s="2">
        <f t="shared" si="80"/>
        <v>0</v>
      </c>
      <c r="G375" s="2">
        <f t="shared" si="80"/>
        <v>0</v>
      </c>
      <c r="H375" s="2">
        <f t="shared" si="80"/>
        <v>0</v>
      </c>
      <c r="I375" s="2">
        <f t="shared" si="80"/>
        <v>0</v>
      </c>
      <c r="J375" s="1"/>
      <c r="K375" s="1"/>
      <c r="L375" s="1"/>
    </row>
    <row r="376" spans="1:12" ht="58.5" customHeight="1">
      <c r="A376" s="56"/>
      <c r="B376" s="56"/>
      <c r="C376" s="37" t="s">
        <v>12</v>
      </c>
      <c r="D376" s="2">
        <f t="shared" si="79"/>
        <v>0</v>
      </c>
      <c r="E376" s="2">
        <f t="shared" si="80"/>
        <v>0</v>
      </c>
      <c r="F376" s="2">
        <f t="shared" si="80"/>
        <v>0</v>
      </c>
      <c r="G376" s="2">
        <f t="shared" si="80"/>
        <v>0</v>
      </c>
      <c r="H376" s="2">
        <f t="shared" si="80"/>
        <v>0</v>
      </c>
      <c r="I376" s="2">
        <f t="shared" si="80"/>
        <v>0</v>
      </c>
      <c r="J376" s="1"/>
      <c r="K376" s="1"/>
      <c r="L376" s="1"/>
    </row>
    <row r="377" spans="1:12" ht="15.75" customHeight="1">
      <c r="A377" s="50" t="s">
        <v>15</v>
      </c>
      <c r="B377" s="38" t="s">
        <v>70</v>
      </c>
      <c r="C377" s="3" t="s">
        <v>6</v>
      </c>
      <c r="D377" s="12">
        <f aca="true" t="shared" si="81" ref="D377:I377">SUM(D378:D383)</f>
        <v>300</v>
      </c>
      <c r="E377" s="12">
        <f t="shared" si="81"/>
        <v>221.25</v>
      </c>
      <c r="F377" s="12">
        <f t="shared" si="81"/>
        <v>11.86</v>
      </c>
      <c r="G377" s="12">
        <f t="shared" si="81"/>
        <v>100</v>
      </c>
      <c r="H377" s="12">
        <f t="shared" si="81"/>
        <v>100</v>
      </c>
      <c r="I377" s="12">
        <f t="shared" si="81"/>
        <v>250</v>
      </c>
      <c r="J377" s="1"/>
      <c r="K377" s="1"/>
      <c r="L377" s="1"/>
    </row>
    <row r="378" spans="1:12" ht="15">
      <c r="A378" s="50"/>
      <c r="B378" s="39"/>
      <c r="C378" s="37" t="s">
        <v>7</v>
      </c>
      <c r="D378" s="5">
        <f aca="true" t="shared" si="82" ref="D378:I378">D385+D392+D399+D406+D413</f>
        <v>300</v>
      </c>
      <c r="E378" s="5">
        <f t="shared" si="82"/>
        <v>221.25</v>
      </c>
      <c r="F378" s="5">
        <v>11.86</v>
      </c>
      <c r="G378" s="5">
        <f t="shared" si="82"/>
        <v>100</v>
      </c>
      <c r="H378" s="5">
        <f t="shared" si="82"/>
        <v>100</v>
      </c>
      <c r="I378" s="5">
        <f t="shared" si="82"/>
        <v>250</v>
      </c>
      <c r="J378" s="1"/>
      <c r="K378" s="1"/>
      <c r="L378" s="1"/>
    </row>
    <row r="379" spans="1:12" ht="15.75" customHeight="1">
      <c r="A379" s="50"/>
      <c r="B379" s="39"/>
      <c r="C379" s="37" t="s">
        <v>8</v>
      </c>
      <c r="D379" s="5">
        <f aca="true" t="shared" si="83" ref="D379:I383">D386+D393+D400+D407+D414</f>
        <v>0</v>
      </c>
      <c r="E379" s="5">
        <f t="shared" si="83"/>
        <v>0</v>
      </c>
      <c r="F379" s="5">
        <f t="shared" si="83"/>
        <v>0</v>
      </c>
      <c r="G379" s="5">
        <f t="shared" si="83"/>
        <v>0</v>
      </c>
      <c r="H379" s="5">
        <f t="shared" si="83"/>
        <v>0</v>
      </c>
      <c r="I379" s="5">
        <f t="shared" si="83"/>
        <v>0</v>
      </c>
      <c r="J379" s="1"/>
      <c r="K379" s="1"/>
      <c r="L379" s="1"/>
    </row>
    <row r="380" spans="1:12" ht="16.5" customHeight="1">
      <c r="A380" s="50"/>
      <c r="B380" s="39"/>
      <c r="C380" s="37" t="s">
        <v>9</v>
      </c>
      <c r="D380" s="5">
        <f t="shared" si="83"/>
        <v>0</v>
      </c>
      <c r="E380" s="5">
        <f t="shared" si="83"/>
        <v>0</v>
      </c>
      <c r="F380" s="5">
        <f t="shared" si="83"/>
        <v>0</v>
      </c>
      <c r="G380" s="5">
        <f t="shared" si="83"/>
        <v>0</v>
      </c>
      <c r="H380" s="5">
        <f t="shared" si="83"/>
        <v>0</v>
      </c>
      <c r="I380" s="5">
        <f t="shared" si="83"/>
        <v>0</v>
      </c>
      <c r="J380" s="1"/>
      <c r="K380" s="4"/>
      <c r="L380" s="1"/>
    </row>
    <row r="381" spans="1:12" ht="20.25" customHeight="1">
      <c r="A381" s="50"/>
      <c r="B381" s="39"/>
      <c r="C381" s="37" t="s">
        <v>10</v>
      </c>
      <c r="D381" s="5">
        <f t="shared" si="83"/>
        <v>0</v>
      </c>
      <c r="E381" s="5">
        <f t="shared" si="83"/>
        <v>0</v>
      </c>
      <c r="F381" s="5">
        <f t="shared" si="83"/>
        <v>0</v>
      </c>
      <c r="G381" s="5">
        <f t="shared" si="83"/>
        <v>0</v>
      </c>
      <c r="H381" s="5">
        <f t="shared" si="83"/>
        <v>0</v>
      </c>
      <c r="I381" s="5">
        <f t="shared" si="83"/>
        <v>0</v>
      </c>
      <c r="J381" s="1"/>
      <c r="K381" s="1"/>
      <c r="L381" s="1"/>
    </row>
    <row r="382" spans="1:12" ht="15">
      <c r="A382" s="50"/>
      <c r="B382" s="39"/>
      <c r="C382" s="37" t="s">
        <v>11</v>
      </c>
      <c r="D382" s="5">
        <f t="shared" si="83"/>
        <v>0</v>
      </c>
      <c r="E382" s="5">
        <f t="shared" si="83"/>
        <v>0</v>
      </c>
      <c r="F382" s="5">
        <f t="shared" si="83"/>
        <v>0</v>
      </c>
      <c r="G382" s="5">
        <f t="shared" si="83"/>
        <v>0</v>
      </c>
      <c r="H382" s="5">
        <f t="shared" si="83"/>
        <v>0</v>
      </c>
      <c r="I382" s="5">
        <f t="shared" si="83"/>
        <v>0</v>
      </c>
      <c r="J382" s="1"/>
      <c r="K382" s="1"/>
      <c r="L382" s="1"/>
    </row>
    <row r="383" spans="1:12" ht="39.75" customHeight="1">
      <c r="A383" s="50"/>
      <c r="B383" s="40"/>
      <c r="C383" s="37" t="s">
        <v>12</v>
      </c>
      <c r="D383" s="5">
        <f t="shared" si="83"/>
        <v>0</v>
      </c>
      <c r="E383" s="5">
        <f t="shared" si="83"/>
        <v>0</v>
      </c>
      <c r="F383" s="5">
        <f t="shared" si="83"/>
        <v>0</v>
      </c>
      <c r="G383" s="5">
        <f t="shared" si="83"/>
        <v>0</v>
      </c>
      <c r="H383" s="5">
        <f t="shared" si="83"/>
        <v>0</v>
      </c>
      <c r="I383" s="5">
        <f t="shared" si="83"/>
        <v>0</v>
      </c>
      <c r="J383" s="1"/>
      <c r="K383" s="1"/>
      <c r="L383" s="1"/>
    </row>
    <row r="384" spans="1:12" ht="15.75" customHeight="1">
      <c r="A384" s="50" t="s">
        <v>17</v>
      </c>
      <c r="B384" s="38" t="s">
        <v>71</v>
      </c>
      <c r="C384" s="3" t="s">
        <v>6</v>
      </c>
      <c r="D384" s="11">
        <f aca="true" t="shared" si="84" ref="D384:I384">SUM(D385:D390)</f>
        <v>0</v>
      </c>
      <c r="E384" s="11">
        <f t="shared" si="84"/>
        <v>0</v>
      </c>
      <c r="F384" s="11">
        <f t="shared" si="84"/>
        <v>0</v>
      </c>
      <c r="G384" s="11">
        <f t="shared" si="84"/>
        <v>0</v>
      </c>
      <c r="H384" s="11">
        <f t="shared" si="84"/>
        <v>0</v>
      </c>
      <c r="I384" s="11">
        <f t="shared" si="84"/>
        <v>0</v>
      </c>
      <c r="J384" s="1"/>
      <c r="K384" s="1"/>
      <c r="L384" s="1"/>
    </row>
    <row r="385" spans="1:12" ht="15">
      <c r="A385" s="50"/>
      <c r="B385" s="39"/>
      <c r="C385" s="37" t="s">
        <v>7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1"/>
      <c r="K385" s="1"/>
      <c r="L385" s="1"/>
    </row>
    <row r="386" spans="1:12" ht="15.75" customHeight="1">
      <c r="A386" s="50"/>
      <c r="B386" s="39"/>
      <c r="C386" s="37" t="s">
        <v>8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1"/>
      <c r="K386" s="1"/>
      <c r="L386" s="1"/>
    </row>
    <row r="387" spans="1:12" ht="16.5" customHeight="1">
      <c r="A387" s="50"/>
      <c r="B387" s="39"/>
      <c r="C387" s="37" t="s">
        <v>9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1"/>
      <c r="K387" s="8"/>
      <c r="L387" s="1"/>
    </row>
    <row r="388" spans="1:12" ht="20.25" customHeight="1">
      <c r="A388" s="50"/>
      <c r="B388" s="39"/>
      <c r="C388" s="37" t="s">
        <v>10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1"/>
      <c r="K388" s="1"/>
      <c r="L388" s="1"/>
    </row>
    <row r="389" spans="1:12" ht="15">
      <c r="A389" s="50"/>
      <c r="B389" s="39"/>
      <c r="C389" s="37" t="s">
        <v>11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1"/>
      <c r="K389" s="1"/>
      <c r="L389" s="1"/>
    </row>
    <row r="390" spans="1:12" ht="39.75" customHeight="1">
      <c r="A390" s="50"/>
      <c r="B390" s="40"/>
      <c r="C390" s="37" t="s">
        <v>12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1"/>
      <c r="K390" s="1"/>
      <c r="L390" s="1"/>
    </row>
    <row r="391" spans="1:12" ht="15.75" customHeight="1">
      <c r="A391" s="50" t="s">
        <v>20</v>
      </c>
      <c r="B391" s="38" t="s">
        <v>72</v>
      </c>
      <c r="C391" s="3" t="s">
        <v>6</v>
      </c>
      <c r="D391" s="11">
        <f aca="true" t="shared" si="85" ref="D391:I391">SUM(D392:D397)</f>
        <v>300</v>
      </c>
      <c r="E391" s="11">
        <f t="shared" si="85"/>
        <v>221.25</v>
      </c>
      <c r="F391" s="11">
        <f t="shared" si="85"/>
        <v>11.857</v>
      </c>
      <c r="G391" s="11">
        <f t="shared" si="85"/>
        <v>100</v>
      </c>
      <c r="H391" s="11">
        <f t="shared" si="85"/>
        <v>100</v>
      </c>
      <c r="I391" s="11">
        <f t="shared" si="85"/>
        <v>250</v>
      </c>
      <c r="J391" s="1"/>
      <c r="K391" s="1"/>
      <c r="L391" s="1"/>
    </row>
    <row r="392" spans="1:12" ht="15">
      <c r="A392" s="50"/>
      <c r="B392" s="39"/>
      <c r="C392" s="37" t="s">
        <v>7</v>
      </c>
      <c r="D392" s="5">
        <v>300</v>
      </c>
      <c r="E392" s="18">
        <v>221.25</v>
      </c>
      <c r="F392" s="18">
        <v>11.857</v>
      </c>
      <c r="G392" s="18">
        <v>100</v>
      </c>
      <c r="H392" s="18">
        <v>100</v>
      </c>
      <c r="I392" s="5">
        <v>250</v>
      </c>
      <c r="J392" s="1"/>
      <c r="K392" s="1"/>
      <c r="L392" s="1"/>
    </row>
    <row r="393" spans="1:12" ht="15.75" customHeight="1">
      <c r="A393" s="50"/>
      <c r="B393" s="39"/>
      <c r="C393" s="37" t="s">
        <v>8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1"/>
      <c r="K393" s="4"/>
      <c r="L393" s="1"/>
    </row>
    <row r="394" spans="1:12" ht="16.5" customHeight="1">
      <c r="A394" s="50"/>
      <c r="B394" s="39"/>
      <c r="C394" s="37" t="s">
        <v>9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1"/>
      <c r="K394" s="8"/>
      <c r="L394" s="1"/>
    </row>
    <row r="395" spans="1:12" ht="20.25" customHeight="1">
      <c r="A395" s="50"/>
      <c r="B395" s="39"/>
      <c r="C395" s="37" t="s">
        <v>10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1"/>
      <c r="K395" s="1"/>
      <c r="L395" s="1"/>
    </row>
    <row r="396" spans="1:12" ht="15">
      <c r="A396" s="50"/>
      <c r="B396" s="39"/>
      <c r="C396" s="37" t="s">
        <v>11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1"/>
      <c r="K396" s="1"/>
      <c r="L396" s="1"/>
    </row>
    <row r="397" spans="1:12" ht="39.75" customHeight="1">
      <c r="A397" s="50"/>
      <c r="B397" s="40"/>
      <c r="C397" s="37" t="s">
        <v>12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1"/>
      <c r="K397" s="1"/>
      <c r="L397" s="1"/>
    </row>
    <row r="398" spans="1:12" ht="15.75" customHeight="1">
      <c r="A398" s="50" t="s">
        <v>73</v>
      </c>
      <c r="B398" s="38" t="s">
        <v>74</v>
      </c>
      <c r="C398" s="3" t="s">
        <v>6</v>
      </c>
      <c r="D398" s="11">
        <f aca="true" t="shared" si="86" ref="D398:I398">SUM(D399:D404)</f>
        <v>0</v>
      </c>
      <c r="E398" s="11">
        <f t="shared" si="86"/>
        <v>0</v>
      </c>
      <c r="F398" s="11">
        <f t="shared" si="86"/>
        <v>0</v>
      </c>
      <c r="G398" s="11">
        <f t="shared" si="86"/>
        <v>0</v>
      </c>
      <c r="H398" s="11">
        <f t="shared" si="86"/>
        <v>0</v>
      </c>
      <c r="I398" s="11">
        <f t="shared" si="86"/>
        <v>0</v>
      </c>
      <c r="J398" s="1"/>
      <c r="K398" s="1"/>
      <c r="L398" s="1"/>
    </row>
    <row r="399" spans="1:12" ht="15">
      <c r="A399" s="50"/>
      <c r="B399" s="39"/>
      <c r="C399" s="37" t="s">
        <v>7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1"/>
      <c r="K399" s="1"/>
      <c r="L399" s="1"/>
    </row>
    <row r="400" spans="1:12" ht="15.75" customHeight="1">
      <c r="A400" s="50"/>
      <c r="B400" s="39"/>
      <c r="C400" s="37" t="s">
        <v>8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1"/>
      <c r="K400" s="1"/>
      <c r="L400" s="1"/>
    </row>
    <row r="401" spans="1:12" ht="16.5" customHeight="1">
      <c r="A401" s="50"/>
      <c r="B401" s="39"/>
      <c r="C401" s="37" t="s">
        <v>9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1"/>
      <c r="K401" s="8"/>
      <c r="L401" s="1"/>
    </row>
    <row r="402" spans="1:12" ht="20.25" customHeight="1">
      <c r="A402" s="50"/>
      <c r="B402" s="39"/>
      <c r="C402" s="37" t="s">
        <v>10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1"/>
      <c r="K402" s="1"/>
      <c r="L402" s="1"/>
    </row>
    <row r="403" spans="1:12" ht="15">
      <c r="A403" s="50"/>
      <c r="B403" s="39"/>
      <c r="C403" s="37" t="s">
        <v>11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1"/>
      <c r="K403" s="1"/>
      <c r="L403" s="1"/>
    </row>
    <row r="404" spans="1:12" ht="39.75" customHeight="1">
      <c r="A404" s="50"/>
      <c r="B404" s="40"/>
      <c r="C404" s="37" t="s">
        <v>12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1"/>
      <c r="K404" s="1"/>
      <c r="L404" s="1"/>
    </row>
    <row r="405" spans="1:12" ht="15.75" customHeight="1">
      <c r="A405" s="50" t="s">
        <v>75</v>
      </c>
      <c r="B405" s="38" t="s">
        <v>76</v>
      </c>
      <c r="C405" s="3" t="s">
        <v>6</v>
      </c>
      <c r="D405" s="11">
        <f aca="true" t="shared" si="87" ref="D405:I405">SUM(D406:D411)</f>
        <v>0</v>
      </c>
      <c r="E405" s="11">
        <f t="shared" si="87"/>
        <v>0</v>
      </c>
      <c r="F405" s="11">
        <f t="shared" si="87"/>
        <v>0</v>
      </c>
      <c r="G405" s="11">
        <f t="shared" si="87"/>
        <v>0</v>
      </c>
      <c r="H405" s="11">
        <f t="shared" si="87"/>
        <v>0</v>
      </c>
      <c r="I405" s="11">
        <f t="shared" si="87"/>
        <v>0</v>
      </c>
      <c r="J405" s="1"/>
      <c r="K405" s="1"/>
      <c r="L405" s="1"/>
    </row>
    <row r="406" spans="1:12" ht="15">
      <c r="A406" s="50"/>
      <c r="B406" s="39"/>
      <c r="C406" s="37" t="s">
        <v>7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1"/>
      <c r="K406" s="1"/>
      <c r="L406" s="1"/>
    </row>
    <row r="407" spans="1:12" ht="15.75" customHeight="1">
      <c r="A407" s="50"/>
      <c r="B407" s="39"/>
      <c r="C407" s="37" t="s">
        <v>8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1"/>
      <c r="K407" s="1"/>
      <c r="L407" s="1"/>
    </row>
    <row r="408" spans="1:12" ht="16.5" customHeight="1">
      <c r="A408" s="50"/>
      <c r="B408" s="39"/>
      <c r="C408" s="37" t="s">
        <v>9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1"/>
      <c r="K408" s="8"/>
      <c r="L408" s="1"/>
    </row>
    <row r="409" spans="1:12" ht="20.25" customHeight="1">
      <c r="A409" s="50"/>
      <c r="B409" s="39"/>
      <c r="C409" s="37" t="s">
        <v>10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1"/>
      <c r="K409" s="1"/>
      <c r="L409" s="1"/>
    </row>
    <row r="410" spans="1:12" ht="15">
      <c r="A410" s="50"/>
      <c r="B410" s="39"/>
      <c r="C410" s="37" t="s">
        <v>11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1"/>
      <c r="K410" s="1"/>
      <c r="L410" s="1"/>
    </row>
    <row r="411" spans="1:12" ht="39.75" customHeight="1">
      <c r="A411" s="50"/>
      <c r="B411" s="40"/>
      <c r="C411" s="37" t="s">
        <v>12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1"/>
      <c r="K411" s="1"/>
      <c r="L411" s="1"/>
    </row>
    <row r="412" spans="1:12" ht="15.75" customHeight="1">
      <c r="A412" s="50" t="s">
        <v>77</v>
      </c>
      <c r="B412" s="38" t="s">
        <v>78</v>
      </c>
      <c r="C412" s="3" t="s">
        <v>6</v>
      </c>
      <c r="D412" s="11">
        <f aca="true" t="shared" si="88" ref="D412:I412">SUM(D413:D418)</f>
        <v>0</v>
      </c>
      <c r="E412" s="11">
        <f t="shared" si="88"/>
        <v>0</v>
      </c>
      <c r="F412" s="11">
        <f t="shared" si="88"/>
        <v>0</v>
      </c>
      <c r="G412" s="11">
        <f t="shared" si="88"/>
        <v>0</v>
      </c>
      <c r="H412" s="11">
        <f t="shared" si="88"/>
        <v>0</v>
      </c>
      <c r="I412" s="11">
        <f t="shared" si="88"/>
        <v>0</v>
      </c>
      <c r="J412" s="1"/>
      <c r="K412" s="1"/>
      <c r="L412" s="1"/>
    </row>
    <row r="413" spans="1:12" ht="15">
      <c r="A413" s="50"/>
      <c r="B413" s="39"/>
      <c r="C413" s="37" t="s">
        <v>7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1"/>
      <c r="K413" s="1"/>
      <c r="L413" s="1"/>
    </row>
    <row r="414" spans="1:12" ht="15.75" customHeight="1">
      <c r="A414" s="50"/>
      <c r="B414" s="39"/>
      <c r="C414" s="37" t="s">
        <v>8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1"/>
      <c r="K414" s="4"/>
      <c r="L414" s="1"/>
    </row>
    <row r="415" spans="1:12" ht="16.5" customHeight="1">
      <c r="A415" s="50"/>
      <c r="B415" s="39"/>
      <c r="C415" s="37" t="s">
        <v>9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1"/>
      <c r="K415" s="4"/>
      <c r="L415" s="1"/>
    </row>
    <row r="416" spans="1:12" ht="20.25" customHeight="1">
      <c r="A416" s="50"/>
      <c r="B416" s="39"/>
      <c r="C416" s="37" t="s">
        <v>10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1"/>
      <c r="K416" s="1"/>
      <c r="L416" s="1"/>
    </row>
    <row r="417" spans="1:12" ht="15">
      <c r="A417" s="50"/>
      <c r="B417" s="39"/>
      <c r="C417" s="37" t="s">
        <v>11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1"/>
      <c r="K417" s="1"/>
      <c r="L417" s="1"/>
    </row>
    <row r="418" spans="1:12" ht="58.5" customHeight="1">
      <c r="A418" s="50"/>
      <c r="B418" s="40"/>
      <c r="C418" s="37" t="s">
        <v>12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1"/>
      <c r="K418" s="1"/>
      <c r="L418" s="1"/>
    </row>
    <row r="419" spans="1:12" ht="15.75" customHeight="1">
      <c r="A419" s="50" t="s">
        <v>79</v>
      </c>
      <c r="B419" s="38" t="s">
        <v>80</v>
      </c>
      <c r="C419" s="3" t="s">
        <v>6</v>
      </c>
      <c r="D419" s="11">
        <f aca="true" t="shared" si="89" ref="D419:I419">SUM(D420:D425)</f>
        <v>0</v>
      </c>
      <c r="E419" s="11">
        <f t="shared" si="89"/>
        <v>0</v>
      </c>
      <c r="F419" s="11">
        <f t="shared" si="89"/>
        <v>0</v>
      </c>
      <c r="G419" s="11">
        <f t="shared" si="89"/>
        <v>0</v>
      </c>
      <c r="H419" s="11">
        <f t="shared" si="89"/>
        <v>0</v>
      </c>
      <c r="I419" s="11">
        <f t="shared" si="89"/>
        <v>0</v>
      </c>
      <c r="J419" s="1"/>
      <c r="K419" s="1"/>
      <c r="L419" s="1"/>
    </row>
    <row r="420" spans="1:12" ht="15">
      <c r="A420" s="50"/>
      <c r="B420" s="39"/>
      <c r="C420" s="37" t="s">
        <v>7</v>
      </c>
      <c r="D420" s="5">
        <f aca="true" t="shared" si="90" ref="D420:I420">D427+D434+D441</f>
        <v>0</v>
      </c>
      <c r="E420" s="5">
        <f t="shared" si="90"/>
        <v>0</v>
      </c>
      <c r="F420" s="5">
        <f t="shared" si="90"/>
        <v>0</v>
      </c>
      <c r="G420" s="5">
        <f t="shared" si="90"/>
        <v>0</v>
      </c>
      <c r="H420" s="5">
        <f t="shared" si="90"/>
        <v>0</v>
      </c>
      <c r="I420" s="5">
        <f t="shared" si="90"/>
        <v>0</v>
      </c>
      <c r="J420" s="1"/>
      <c r="K420" s="1"/>
      <c r="L420" s="1"/>
    </row>
    <row r="421" spans="1:12" ht="15.75" customHeight="1">
      <c r="A421" s="50"/>
      <c r="B421" s="39"/>
      <c r="C421" s="37" t="s">
        <v>8</v>
      </c>
      <c r="D421" s="5">
        <f aca="true" t="shared" si="91" ref="D421:I425">D428+D435+D442</f>
        <v>0</v>
      </c>
      <c r="E421" s="5">
        <f t="shared" si="91"/>
        <v>0</v>
      </c>
      <c r="F421" s="5">
        <f t="shared" si="91"/>
        <v>0</v>
      </c>
      <c r="G421" s="5">
        <f t="shared" si="91"/>
        <v>0</v>
      </c>
      <c r="H421" s="5">
        <f t="shared" si="91"/>
        <v>0</v>
      </c>
      <c r="I421" s="5">
        <f t="shared" si="91"/>
        <v>0</v>
      </c>
      <c r="J421" s="1"/>
      <c r="K421" s="1"/>
      <c r="L421" s="1"/>
    </row>
    <row r="422" spans="1:12" ht="16.5" customHeight="1">
      <c r="A422" s="50"/>
      <c r="B422" s="39"/>
      <c r="C422" s="37" t="s">
        <v>9</v>
      </c>
      <c r="D422" s="5">
        <f t="shared" si="91"/>
        <v>0</v>
      </c>
      <c r="E422" s="5">
        <f t="shared" si="91"/>
        <v>0</v>
      </c>
      <c r="F422" s="5">
        <f t="shared" si="91"/>
        <v>0</v>
      </c>
      <c r="G422" s="5">
        <f t="shared" si="91"/>
        <v>0</v>
      </c>
      <c r="H422" s="5">
        <f t="shared" si="91"/>
        <v>0</v>
      </c>
      <c r="I422" s="5">
        <f t="shared" si="91"/>
        <v>0</v>
      </c>
      <c r="J422" s="1"/>
      <c r="K422" s="4"/>
      <c r="L422" s="1"/>
    </row>
    <row r="423" spans="1:12" ht="20.25" customHeight="1">
      <c r="A423" s="50"/>
      <c r="B423" s="39"/>
      <c r="C423" s="37" t="s">
        <v>10</v>
      </c>
      <c r="D423" s="5">
        <f t="shared" si="91"/>
        <v>0</v>
      </c>
      <c r="E423" s="5">
        <f t="shared" si="91"/>
        <v>0</v>
      </c>
      <c r="F423" s="5">
        <f t="shared" si="91"/>
        <v>0</v>
      </c>
      <c r="G423" s="5">
        <f t="shared" si="91"/>
        <v>0</v>
      </c>
      <c r="H423" s="5">
        <f t="shared" si="91"/>
        <v>0</v>
      </c>
      <c r="I423" s="5">
        <f t="shared" si="91"/>
        <v>0</v>
      </c>
      <c r="J423" s="1"/>
      <c r="K423" s="1"/>
      <c r="L423" s="1"/>
    </row>
    <row r="424" spans="1:12" ht="15">
      <c r="A424" s="50"/>
      <c r="B424" s="39"/>
      <c r="C424" s="37" t="s">
        <v>11</v>
      </c>
      <c r="D424" s="5">
        <f t="shared" si="91"/>
        <v>0</v>
      </c>
      <c r="E424" s="5">
        <f t="shared" si="91"/>
        <v>0</v>
      </c>
      <c r="F424" s="5">
        <f t="shared" si="91"/>
        <v>0</v>
      </c>
      <c r="G424" s="5">
        <f t="shared" si="91"/>
        <v>0</v>
      </c>
      <c r="H424" s="5">
        <f t="shared" si="91"/>
        <v>0</v>
      </c>
      <c r="I424" s="5">
        <f t="shared" si="91"/>
        <v>0</v>
      </c>
      <c r="J424" s="1"/>
      <c r="K424" s="1"/>
      <c r="L424" s="1"/>
    </row>
    <row r="425" spans="1:12" ht="39.75" customHeight="1">
      <c r="A425" s="50"/>
      <c r="B425" s="40"/>
      <c r="C425" s="37" t="s">
        <v>12</v>
      </c>
      <c r="D425" s="5">
        <f t="shared" si="91"/>
        <v>0</v>
      </c>
      <c r="E425" s="5">
        <f t="shared" si="91"/>
        <v>0</v>
      </c>
      <c r="F425" s="5">
        <f t="shared" si="91"/>
        <v>0</v>
      </c>
      <c r="G425" s="5">
        <f t="shared" si="91"/>
        <v>0</v>
      </c>
      <c r="H425" s="5">
        <f t="shared" si="91"/>
        <v>0</v>
      </c>
      <c r="I425" s="5">
        <f t="shared" si="91"/>
        <v>0</v>
      </c>
      <c r="J425" s="1"/>
      <c r="K425" s="1"/>
      <c r="L425" s="1"/>
    </row>
    <row r="426" spans="1:12" ht="15.75" customHeight="1">
      <c r="A426" s="50" t="s">
        <v>81</v>
      </c>
      <c r="B426" s="38" t="s">
        <v>82</v>
      </c>
      <c r="C426" s="3" t="s">
        <v>6</v>
      </c>
      <c r="D426" s="11">
        <f aca="true" t="shared" si="92" ref="D426:I426">SUM(D427:D432)</f>
        <v>0</v>
      </c>
      <c r="E426" s="11">
        <f t="shared" si="92"/>
        <v>0</v>
      </c>
      <c r="F426" s="11">
        <f t="shared" si="92"/>
        <v>0</v>
      </c>
      <c r="G426" s="11">
        <f t="shared" si="92"/>
        <v>0</v>
      </c>
      <c r="H426" s="11">
        <f t="shared" si="92"/>
        <v>0</v>
      </c>
      <c r="I426" s="11">
        <f t="shared" si="92"/>
        <v>0</v>
      </c>
      <c r="J426" s="1"/>
      <c r="K426" s="1"/>
      <c r="L426" s="1"/>
    </row>
    <row r="427" spans="1:12" ht="15">
      <c r="A427" s="50"/>
      <c r="B427" s="39"/>
      <c r="C427" s="37" t="s">
        <v>7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1"/>
      <c r="K427" s="1"/>
      <c r="L427" s="1"/>
    </row>
    <row r="428" spans="1:12" ht="15.75" customHeight="1">
      <c r="A428" s="50"/>
      <c r="B428" s="39"/>
      <c r="C428" s="37" t="s">
        <v>8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1"/>
      <c r="K428" s="1"/>
      <c r="L428" s="1"/>
    </row>
    <row r="429" spans="1:12" ht="16.5" customHeight="1">
      <c r="A429" s="50"/>
      <c r="B429" s="39"/>
      <c r="C429" s="37" t="s">
        <v>9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1"/>
      <c r="K429" s="4"/>
      <c r="L429" s="1"/>
    </row>
    <row r="430" spans="1:12" ht="20.25" customHeight="1">
      <c r="A430" s="50"/>
      <c r="B430" s="39"/>
      <c r="C430" s="37" t="s">
        <v>10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1"/>
      <c r="K430" s="1"/>
      <c r="L430" s="1"/>
    </row>
    <row r="431" spans="1:12" ht="15">
      <c r="A431" s="50"/>
      <c r="B431" s="39"/>
      <c r="C431" s="37" t="s">
        <v>11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1"/>
      <c r="K431" s="1"/>
      <c r="L431" s="1"/>
    </row>
    <row r="432" spans="1:12" ht="39.75" customHeight="1">
      <c r="A432" s="50"/>
      <c r="B432" s="40"/>
      <c r="C432" s="37" t="s">
        <v>12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1"/>
      <c r="K432" s="1"/>
      <c r="L432" s="1"/>
    </row>
    <row r="433" spans="1:12" ht="15.75" customHeight="1">
      <c r="A433" s="50" t="s">
        <v>83</v>
      </c>
      <c r="B433" s="38" t="s">
        <v>84</v>
      </c>
      <c r="C433" s="3" t="s">
        <v>6</v>
      </c>
      <c r="D433" s="11">
        <f aca="true" t="shared" si="93" ref="D433:I433">SUM(D434:D439)</f>
        <v>0</v>
      </c>
      <c r="E433" s="11">
        <f t="shared" si="93"/>
        <v>0</v>
      </c>
      <c r="F433" s="11">
        <f t="shared" si="93"/>
        <v>0</v>
      </c>
      <c r="G433" s="11">
        <f t="shared" si="93"/>
        <v>0</v>
      </c>
      <c r="H433" s="11">
        <f t="shared" si="93"/>
        <v>0</v>
      </c>
      <c r="I433" s="11">
        <f t="shared" si="93"/>
        <v>0</v>
      </c>
      <c r="J433" s="1"/>
      <c r="K433" s="1"/>
      <c r="L433" s="1"/>
    </row>
    <row r="434" spans="1:12" ht="15">
      <c r="A434" s="50"/>
      <c r="B434" s="39"/>
      <c r="C434" s="37" t="s">
        <v>7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1"/>
      <c r="K434" s="1"/>
      <c r="L434" s="1"/>
    </row>
    <row r="435" spans="1:12" ht="15.75" customHeight="1">
      <c r="A435" s="50"/>
      <c r="B435" s="39"/>
      <c r="C435" s="37" t="s">
        <v>8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1"/>
      <c r="K435" s="4"/>
      <c r="L435" s="1"/>
    </row>
    <row r="436" spans="1:12" ht="16.5" customHeight="1">
      <c r="A436" s="50"/>
      <c r="B436" s="39"/>
      <c r="C436" s="37" t="s">
        <v>9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1"/>
      <c r="K436" s="8"/>
      <c r="L436" s="1"/>
    </row>
    <row r="437" spans="1:12" ht="20.25" customHeight="1">
      <c r="A437" s="50"/>
      <c r="B437" s="39"/>
      <c r="C437" s="37" t="s">
        <v>10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1"/>
      <c r="K437" s="1"/>
      <c r="L437" s="1"/>
    </row>
    <row r="438" spans="1:12" ht="15">
      <c r="A438" s="50"/>
      <c r="B438" s="39"/>
      <c r="C438" s="37" t="s">
        <v>11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1"/>
      <c r="K438" s="1"/>
      <c r="L438" s="1"/>
    </row>
    <row r="439" spans="1:12" ht="39.75" customHeight="1">
      <c r="A439" s="50"/>
      <c r="B439" s="40"/>
      <c r="C439" s="37" t="s">
        <v>12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1"/>
      <c r="K439" s="1"/>
      <c r="L439" s="1"/>
    </row>
    <row r="440" spans="1:12" ht="15.75" customHeight="1">
      <c r="A440" s="50" t="s">
        <v>85</v>
      </c>
      <c r="B440" s="38" t="s">
        <v>86</v>
      </c>
      <c r="C440" s="3" t="s">
        <v>6</v>
      </c>
      <c r="D440" s="11">
        <f aca="true" t="shared" si="94" ref="D440:I440">SUM(D441:D446)</f>
        <v>0</v>
      </c>
      <c r="E440" s="11">
        <f t="shared" si="94"/>
        <v>0</v>
      </c>
      <c r="F440" s="11">
        <f t="shared" si="94"/>
        <v>0</v>
      </c>
      <c r="G440" s="11">
        <f t="shared" si="94"/>
        <v>0</v>
      </c>
      <c r="H440" s="11">
        <f t="shared" si="94"/>
        <v>0</v>
      </c>
      <c r="I440" s="11">
        <f t="shared" si="94"/>
        <v>0</v>
      </c>
      <c r="J440" s="1"/>
      <c r="K440" s="1"/>
      <c r="L440" s="1"/>
    </row>
    <row r="441" spans="1:12" ht="15">
      <c r="A441" s="50"/>
      <c r="B441" s="39"/>
      <c r="C441" s="37" t="s">
        <v>7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1"/>
      <c r="K441" s="1"/>
      <c r="L441" s="1"/>
    </row>
    <row r="442" spans="1:12" ht="15.75" customHeight="1">
      <c r="A442" s="50"/>
      <c r="B442" s="39"/>
      <c r="C442" s="37" t="s">
        <v>8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1"/>
      <c r="K442" s="4"/>
      <c r="L442" s="1"/>
    </row>
    <row r="443" spans="1:12" ht="16.5" customHeight="1">
      <c r="A443" s="50"/>
      <c r="B443" s="39"/>
      <c r="C443" s="37" t="s">
        <v>9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1"/>
      <c r="K443" s="8"/>
      <c r="L443" s="1"/>
    </row>
    <row r="444" spans="1:12" ht="20.25" customHeight="1">
      <c r="A444" s="50"/>
      <c r="B444" s="39"/>
      <c r="C444" s="37" t="s">
        <v>10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1"/>
      <c r="K444" s="1"/>
      <c r="L444" s="1"/>
    </row>
    <row r="445" spans="1:12" ht="15">
      <c r="A445" s="50"/>
      <c r="B445" s="39"/>
      <c r="C445" s="37" t="s">
        <v>11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1"/>
      <c r="K445" s="1"/>
      <c r="L445" s="1"/>
    </row>
    <row r="446" spans="1:12" ht="39.75" customHeight="1">
      <c r="A446" s="50"/>
      <c r="B446" s="40"/>
      <c r="C446" s="37" t="s">
        <v>12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1"/>
      <c r="K446" s="1"/>
      <c r="L446" s="1"/>
    </row>
    <row r="447" spans="1:12" ht="15.75" customHeight="1">
      <c r="A447" s="50" t="s">
        <v>87</v>
      </c>
      <c r="B447" s="38" t="s">
        <v>88</v>
      </c>
      <c r="C447" s="3" t="s">
        <v>6</v>
      </c>
      <c r="D447" s="11">
        <f aca="true" t="shared" si="95" ref="D447:I447">SUM(D448:D453)</f>
        <v>0</v>
      </c>
      <c r="E447" s="11">
        <f t="shared" si="95"/>
        <v>0</v>
      </c>
      <c r="F447" s="11">
        <f t="shared" si="95"/>
        <v>0</v>
      </c>
      <c r="G447" s="11">
        <f t="shared" si="95"/>
        <v>0</v>
      </c>
      <c r="H447" s="11">
        <f t="shared" si="95"/>
        <v>0</v>
      </c>
      <c r="I447" s="11">
        <f t="shared" si="95"/>
        <v>0</v>
      </c>
      <c r="J447" s="1"/>
      <c r="K447" s="1"/>
      <c r="L447" s="1"/>
    </row>
    <row r="448" spans="1:12" ht="15">
      <c r="A448" s="50"/>
      <c r="B448" s="39"/>
      <c r="C448" s="37" t="s">
        <v>7</v>
      </c>
      <c r="D448" s="5">
        <f aca="true" t="shared" si="96" ref="D448:I448">D455</f>
        <v>0</v>
      </c>
      <c r="E448" s="5">
        <f t="shared" si="96"/>
        <v>0</v>
      </c>
      <c r="F448" s="5">
        <f t="shared" si="96"/>
        <v>0</v>
      </c>
      <c r="G448" s="5">
        <f t="shared" si="96"/>
        <v>0</v>
      </c>
      <c r="H448" s="5">
        <f t="shared" si="96"/>
        <v>0</v>
      </c>
      <c r="I448" s="5">
        <f t="shared" si="96"/>
        <v>0</v>
      </c>
      <c r="J448" s="1"/>
      <c r="K448" s="1"/>
      <c r="L448" s="1"/>
    </row>
    <row r="449" spans="1:12" ht="15.75" customHeight="1">
      <c r="A449" s="50"/>
      <c r="B449" s="39"/>
      <c r="C449" s="37" t="s">
        <v>8</v>
      </c>
      <c r="D449" s="5">
        <f aca="true" t="shared" si="97" ref="D449:I453">D456</f>
        <v>0</v>
      </c>
      <c r="E449" s="5">
        <f t="shared" si="97"/>
        <v>0</v>
      </c>
      <c r="F449" s="5">
        <f t="shared" si="97"/>
        <v>0</v>
      </c>
      <c r="G449" s="5">
        <f t="shared" si="97"/>
        <v>0</v>
      </c>
      <c r="H449" s="5">
        <f t="shared" si="97"/>
        <v>0</v>
      </c>
      <c r="I449" s="5">
        <f t="shared" si="97"/>
        <v>0</v>
      </c>
      <c r="J449" s="1"/>
      <c r="K449" s="9"/>
      <c r="L449" s="1"/>
    </row>
    <row r="450" spans="1:12" ht="16.5" customHeight="1">
      <c r="A450" s="50"/>
      <c r="B450" s="39"/>
      <c r="C450" s="37" t="s">
        <v>9</v>
      </c>
      <c r="D450" s="5">
        <f t="shared" si="97"/>
        <v>0</v>
      </c>
      <c r="E450" s="5">
        <f t="shared" si="97"/>
        <v>0</v>
      </c>
      <c r="F450" s="5">
        <f t="shared" si="97"/>
        <v>0</v>
      </c>
      <c r="G450" s="5">
        <f t="shared" si="97"/>
        <v>0</v>
      </c>
      <c r="H450" s="5">
        <f t="shared" si="97"/>
        <v>0</v>
      </c>
      <c r="I450" s="5">
        <f t="shared" si="97"/>
        <v>0</v>
      </c>
      <c r="J450" s="1"/>
      <c r="K450" s="1"/>
      <c r="L450" s="1"/>
    </row>
    <row r="451" spans="1:12" ht="20.25" customHeight="1">
      <c r="A451" s="50"/>
      <c r="B451" s="39"/>
      <c r="C451" s="37" t="s">
        <v>10</v>
      </c>
      <c r="D451" s="5">
        <f t="shared" si="97"/>
        <v>0</v>
      </c>
      <c r="E451" s="5">
        <f t="shared" si="97"/>
        <v>0</v>
      </c>
      <c r="F451" s="5">
        <f t="shared" si="97"/>
        <v>0</v>
      </c>
      <c r="G451" s="5">
        <f t="shared" si="97"/>
        <v>0</v>
      </c>
      <c r="H451" s="5">
        <f t="shared" si="97"/>
        <v>0</v>
      </c>
      <c r="I451" s="5">
        <f t="shared" si="97"/>
        <v>0</v>
      </c>
      <c r="J451" s="1"/>
      <c r="K451" s="1"/>
      <c r="L451" s="1"/>
    </row>
    <row r="452" spans="1:12" ht="15">
      <c r="A452" s="50"/>
      <c r="B452" s="39"/>
      <c r="C452" s="37" t="s">
        <v>11</v>
      </c>
      <c r="D452" s="5">
        <f t="shared" si="97"/>
        <v>0</v>
      </c>
      <c r="E452" s="5">
        <f t="shared" si="97"/>
        <v>0</v>
      </c>
      <c r="F452" s="5">
        <f t="shared" si="97"/>
        <v>0</v>
      </c>
      <c r="G452" s="5">
        <f t="shared" si="97"/>
        <v>0</v>
      </c>
      <c r="H452" s="5">
        <f t="shared" si="97"/>
        <v>0</v>
      </c>
      <c r="I452" s="5">
        <f t="shared" si="97"/>
        <v>0</v>
      </c>
      <c r="J452" s="1"/>
      <c r="K452" s="1"/>
      <c r="L452" s="1"/>
    </row>
    <row r="453" spans="1:12" ht="33" customHeight="1">
      <c r="A453" s="50"/>
      <c r="B453" s="40"/>
      <c r="C453" s="37" t="s">
        <v>12</v>
      </c>
      <c r="D453" s="5">
        <f t="shared" si="97"/>
        <v>0</v>
      </c>
      <c r="E453" s="5">
        <f t="shared" si="97"/>
        <v>0</v>
      </c>
      <c r="F453" s="5">
        <f t="shared" si="97"/>
        <v>0</v>
      </c>
      <c r="G453" s="5">
        <f t="shared" si="97"/>
        <v>0</v>
      </c>
      <c r="H453" s="5">
        <f t="shared" si="97"/>
        <v>0</v>
      </c>
      <c r="I453" s="5">
        <f t="shared" si="97"/>
        <v>0</v>
      </c>
      <c r="J453" s="1"/>
      <c r="K453" s="1"/>
      <c r="L453" s="1"/>
    </row>
    <row r="454" spans="1:12" ht="15.75" customHeight="1">
      <c r="A454" s="50" t="s">
        <v>89</v>
      </c>
      <c r="B454" s="38" t="s">
        <v>90</v>
      </c>
      <c r="C454" s="3" t="s">
        <v>6</v>
      </c>
      <c r="D454" s="11">
        <f aca="true" t="shared" si="98" ref="D454:I454">SUM(D455:D460)</f>
        <v>0</v>
      </c>
      <c r="E454" s="11">
        <f t="shared" si="98"/>
        <v>0</v>
      </c>
      <c r="F454" s="11">
        <f t="shared" si="98"/>
        <v>0</v>
      </c>
      <c r="G454" s="11">
        <f t="shared" si="98"/>
        <v>0</v>
      </c>
      <c r="H454" s="11">
        <f t="shared" si="98"/>
        <v>0</v>
      </c>
      <c r="I454" s="11">
        <f t="shared" si="98"/>
        <v>0</v>
      </c>
      <c r="J454" s="1"/>
      <c r="K454" s="1"/>
      <c r="L454" s="1"/>
    </row>
    <row r="455" spans="1:12" ht="15">
      <c r="A455" s="50"/>
      <c r="B455" s="39"/>
      <c r="C455" s="37" t="s">
        <v>7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1"/>
      <c r="K455" s="1"/>
      <c r="L455" s="1"/>
    </row>
    <row r="456" spans="1:12" ht="15.75" customHeight="1">
      <c r="A456" s="50"/>
      <c r="B456" s="39"/>
      <c r="C456" s="37" t="s">
        <v>8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1"/>
      <c r="K456" s="4"/>
      <c r="L456" s="1"/>
    </row>
    <row r="457" spans="1:12" ht="16.5" customHeight="1">
      <c r="A457" s="50"/>
      <c r="B457" s="39"/>
      <c r="C457" s="37" t="s">
        <v>9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1"/>
      <c r="K457" s="8"/>
      <c r="L457" s="1"/>
    </row>
    <row r="458" spans="1:12" ht="20.25" customHeight="1">
      <c r="A458" s="50"/>
      <c r="B458" s="39"/>
      <c r="C458" s="37" t="s">
        <v>10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1"/>
      <c r="K458" s="1"/>
      <c r="L458" s="1"/>
    </row>
    <row r="459" spans="1:12" ht="15">
      <c r="A459" s="50"/>
      <c r="B459" s="39"/>
      <c r="C459" s="37" t="s">
        <v>11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1"/>
      <c r="K459" s="1"/>
      <c r="L459" s="1"/>
    </row>
    <row r="460" spans="1:12" ht="39.75" customHeight="1">
      <c r="A460" s="50"/>
      <c r="B460" s="40"/>
      <c r="C460" s="37" t="s">
        <v>12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1"/>
      <c r="K460" s="1"/>
      <c r="L460" s="1"/>
    </row>
    <row r="461" spans="1:12" ht="15.75" customHeight="1">
      <c r="A461" s="52" t="s">
        <v>161</v>
      </c>
      <c r="B461" s="44" t="s">
        <v>163</v>
      </c>
      <c r="C461" s="3" t="s">
        <v>6</v>
      </c>
      <c r="D461" s="11">
        <f aca="true" t="shared" si="99" ref="D461:I461">SUM(D462:D467)</f>
        <v>0</v>
      </c>
      <c r="E461" s="11">
        <f t="shared" si="99"/>
        <v>0</v>
      </c>
      <c r="F461" s="11">
        <f t="shared" si="99"/>
        <v>0</v>
      </c>
      <c r="G461" s="11">
        <f t="shared" si="99"/>
        <v>0</v>
      </c>
      <c r="H461" s="11">
        <f t="shared" si="99"/>
        <v>0</v>
      </c>
      <c r="I461" s="11">
        <f t="shared" si="99"/>
        <v>0</v>
      </c>
      <c r="J461" s="1"/>
      <c r="K461" s="1"/>
      <c r="L461" s="1"/>
    </row>
    <row r="462" spans="1:12" ht="15">
      <c r="A462" s="52"/>
      <c r="B462" s="45"/>
      <c r="C462" s="30" t="s">
        <v>7</v>
      </c>
      <c r="D462" s="29">
        <f aca="true" t="shared" si="100" ref="D462:I462">D469</f>
        <v>0</v>
      </c>
      <c r="E462" s="29">
        <f>E469</f>
        <v>0</v>
      </c>
      <c r="F462" s="29">
        <f t="shared" si="100"/>
        <v>0</v>
      </c>
      <c r="G462" s="29">
        <f t="shared" si="100"/>
        <v>0</v>
      </c>
      <c r="H462" s="29">
        <f t="shared" si="100"/>
        <v>0</v>
      </c>
      <c r="I462" s="29">
        <f t="shared" si="100"/>
        <v>0</v>
      </c>
      <c r="J462" s="1"/>
      <c r="K462" s="1"/>
      <c r="L462" s="1"/>
    </row>
    <row r="463" spans="1:12" ht="15.75" customHeight="1">
      <c r="A463" s="52"/>
      <c r="B463" s="45"/>
      <c r="C463" s="30" t="s">
        <v>8</v>
      </c>
      <c r="D463" s="29">
        <f aca="true" t="shared" si="101" ref="D463:I463">D470</f>
        <v>0</v>
      </c>
      <c r="E463" s="29">
        <f t="shared" si="101"/>
        <v>0</v>
      </c>
      <c r="F463" s="29">
        <f t="shared" si="101"/>
        <v>0</v>
      </c>
      <c r="G463" s="29">
        <f t="shared" si="101"/>
        <v>0</v>
      </c>
      <c r="H463" s="29">
        <f t="shared" si="101"/>
        <v>0</v>
      </c>
      <c r="I463" s="29">
        <f t="shared" si="101"/>
        <v>0</v>
      </c>
      <c r="J463" s="1"/>
      <c r="K463" s="9"/>
      <c r="L463" s="1"/>
    </row>
    <row r="464" spans="1:12" ht="16.5" customHeight="1">
      <c r="A464" s="52"/>
      <c r="B464" s="45"/>
      <c r="C464" s="30" t="s">
        <v>9</v>
      </c>
      <c r="D464" s="29">
        <f aca="true" t="shared" si="102" ref="D464:I464">D471</f>
        <v>0</v>
      </c>
      <c r="E464" s="29">
        <f t="shared" si="102"/>
        <v>0</v>
      </c>
      <c r="F464" s="29">
        <f>F471</f>
        <v>0</v>
      </c>
      <c r="G464" s="29">
        <f t="shared" si="102"/>
        <v>0</v>
      </c>
      <c r="H464" s="29">
        <f t="shared" si="102"/>
        <v>0</v>
      </c>
      <c r="I464" s="29">
        <f t="shared" si="102"/>
        <v>0</v>
      </c>
      <c r="J464" s="1"/>
      <c r="K464" s="1"/>
      <c r="L464" s="1"/>
    </row>
    <row r="465" spans="1:12" ht="20.25" customHeight="1">
      <c r="A465" s="52"/>
      <c r="B465" s="45"/>
      <c r="C465" s="30" t="s">
        <v>10</v>
      </c>
      <c r="D465" s="29">
        <f aca="true" t="shared" si="103" ref="D465:I465">D472</f>
        <v>0</v>
      </c>
      <c r="E465" s="29">
        <f t="shared" si="103"/>
        <v>0</v>
      </c>
      <c r="F465" s="29">
        <f t="shared" si="103"/>
        <v>0</v>
      </c>
      <c r="G465" s="29">
        <f t="shared" si="103"/>
        <v>0</v>
      </c>
      <c r="H465" s="29">
        <f t="shared" si="103"/>
        <v>0</v>
      </c>
      <c r="I465" s="29">
        <f t="shared" si="103"/>
        <v>0</v>
      </c>
      <c r="J465" s="1"/>
      <c r="K465" s="1"/>
      <c r="L465" s="1"/>
    </row>
    <row r="466" spans="1:12" ht="15">
      <c r="A466" s="52"/>
      <c r="B466" s="45"/>
      <c r="C466" s="30" t="s">
        <v>11</v>
      </c>
      <c r="D466" s="29">
        <f aca="true" t="shared" si="104" ref="D466:I466">D473</f>
        <v>0</v>
      </c>
      <c r="E466" s="29">
        <f t="shared" si="104"/>
        <v>0</v>
      </c>
      <c r="F466" s="29">
        <f t="shared" si="104"/>
        <v>0</v>
      </c>
      <c r="G466" s="29">
        <f t="shared" si="104"/>
        <v>0</v>
      </c>
      <c r="H466" s="29">
        <f t="shared" si="104"/>
        <v>0</v>
      </c>
      <c r="I466" s="29">
        <f t="shared" si="104"/>
        <v>0</v>
      </c>
      <c r="J466" s="1"/>
      <c r="K466" s="1"/>
      <c r="L466" s="1"/>
    </row>
    <row r="467" spans="1:12" ht="33" customHeight="1">
      <c r="A467" s="52"/>
      <c r="B467" s="46"/>
      <c r="C467" s="30" t="s">
        <v>12</v>
      </c>
      <c r="D467" s="29">
        <f aca="true" t="shared" si="105" ref="D467:I467">D474</f>
        <v>0</v>
      </c>
      <c r="E467" s="29">
        <f t="shared" si="105"/>
        <v>0</v>
      </c>
      <c r="F467" s="29">
        <f t="shared" si="105"/>
        <v>0</v>
      </c>
      <c r="G467" s="29">
        <f t="shared" si="105"/>
        <v>0</v>
      </c>
      <c r="H467" s="29">
        <f t="shared" si="105"/>
        <v>0</v>
      </c>
      <c r="I467" s="29">
        <f t="shared" si="105"/>
        <v>0</v>
      </c>
      <c r="J467" s="1"/>
      <c r="K467" s="1"/>
      <c r="L467" s="1"/>
    </row>
    <row r="468" spans="1:12" ht="15.75" customHeight="1">
      <c r="A468" s="52" t="s">
        <v>162</v>
      </c>
      <c r="B468" s="44" t="s">
        <v>164</v>
      </c>
      <c r="C468" s="3" t="s">
        <v>6</v>
      </c>
      <c r="D468" s="11">
        <f aca="true" t="shared" si="106" ref="D468:I468">SUM(D469:D474)</f>
        <v>0</v>
      </c>
      <c r="E468" s="11">
        <f t="shared" si="106"/>
        <v>0</v>
      </c>
      <c r="F468" s="11">
        <f t="shared" si="106"/>
        <v>0</v>
      </c>
      <c r="G468" s="11">
        <f t="shared" si="106"/>
        <v>0</v>
      </c>
      <c r="H468" s="11">
        <f t="shared" si="106"/>
        <v>0</v>
      </c>
      <c r="I468" s="11">
        <f t="shared" si="106"/>
        <v>0</v>
      </c>
      <c r="J468" s="1"/>
      <c r="K468" s="22"/>
      <c r="L468" s="1"/>
    </row>
    <row r="469" spans="1:12" ht="15">
      <c r="A469" s="52"/>
      <c r="B469" s="45"/>
      <c r="C469" s="30" t="s">
        <v>7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1"/>
      <c r="K469" s="1"/>
      <c r="L469" s="1"/>
    </row>
    <row r="470" spans="1:12" ht="15.75" customHeight="1">
      <c r="A470" s="52"/>
      <c r="B470" s="45"/>
      <c r="C470" s="30" t="s">
        <v>8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1"/>
      <c r="K470" s="24"/>
      <c r="L470" s="1"/>
    </row>
    <row r="471" spans="1:12" ht="16.5" customHeight="1">
      <c r="A471" s="52"/>
      <c r="B471" s="45"/>
      <c r="C471" s="30" t="s">
        <v>9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1"/>
      <c r="K471" s="24"/>
      <c r="L471" s="1"/>
    </row>
    <row r="472" spans="1:12" ht="20.25" customHeight="1">
      <c r="A472" s="52"/>
      <c r="B472" s="45"/>
      <c r="C472" s="30" t="s">
        <v>10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1"/>
      <c r="K472" s="1"/>
      <c r="L472" s="1"/>
    </row>
    <row r="473" spans="1:12" ht="15">
      <c r="A473" s="52"/>
      <c r="B473" s="45"/>
      <c r="C473" s="30" t="s">
        <v>11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1"/>
      <c r="K473" s="1"/>
      <c r="L473" s="1"/>
    </row>
    <row r="474" spans="1:12" ht="39.75" customHeight="1">
      <c r="A474" s="52"/>
      <c r="B474" s="46"/>
      <c r="C474" s="30" t="s">
        <v>12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1"/>
      <c r="K474" s="1"/>
      <c r="L474" s="1"/>
    </row>
    <row r="475" spans="1:12" ht="15.75" customHeight="1">
      <c r="A475" s="56" t="s">
        <v>91</v>
      </c>
      <c r="B475" s="56" t="s">
        <v>92</v>
      </c>
      <c r="C475" s="3" t="s">
        <v>6</v>
      </c>
      <c r="D475" s="12">
        <f aca="true" t="shared" si="107" ref="D475:I475">SUM(D476:D481)</f>
        <v>152907.10971</v>
      </c>
      <c r="E475" s="12">
        <f t="shared" si="107"/>
        <v>63426.278560000006</v>
      </c>
      <c r="F475" s="12">
        <f t="shared" si="107"/>
        <v>22791.35174</v>
      </c>
      <c r="G475" s="12">
        <f t="shared" si="107"/>
        <v>0</v>
      </c>
      <c r="H475" s="12">
        <f t="shared" si="107"/>
        <v>0</v>
      </c>
      <c r="I475" s="12">
        <f t="shared" si="107"/>
        <v>0</v>
      </c>
      <c r="J475" s="1"/>
      <c r="K475" s="1"/>
      <c r="L475" s="1"/>
    </row>
    <row r="476" spans="1:12" ht="15">
      <c r="A476" s="56"/>
      <c r="B476" s="56"/>
      <c r="C476" s="37" t="s">
        <v>7</v>
      </c>
      <c r="D476" s="2">
        <f aca="true" t="shared" si="108" ref="D476:E480">D483+D553</f>
        <v>9874.62769</v>
      </c>
      <c r="E476" s="2">
        <f t="shared" si="108"/>
        <v>6068.66226</v>
      </c>
      <c r="F476" s="2">
        <f aca="true" t="shared" si="109" ref="F476:F481">F483+F609</f>
        <v>4310.06433</v>
      </c>
      <c r="G476" s="2">
        <f aca="true" t="shared" si="110" ref="G476:I480">G483+G553</f>
        <v>0</v>
      </c>
      <c r="H476" s="2">
        <f t="shared" si="110"/>
        <v>0</v>
      </c>
      <c r="I476" s="2">
        <f t="shared" si="110"/>
        <v>0</v>
      </c>
      <c r="J476" s="1"/>
      <c r="K476" s="1"/>
      <c r="L476" s="1"/>
    </row>
    <row r="477" spans="1:12" ht="15.75" customHeight="1">
      <c r="A477" s="56"/>
      <c r="B477" s="56"/>
      <c r="C477" s="37" t="s">
        <v>8</v>
      </c>
      <c r="D477" s="2">
        <f t="shared" si="108"/>
        <v>60029.79084999999</v>
      </c>
      <c r="E477" s="2">
        <f t="shared" si="108"/>
        <v>14988.487410000002</v>
      </c>
      <c r="F477" s="2">
        <f t="shared" si="109"/>
        <v>6946.19361</v>
      </c>
      <c r="G477" s="2">
        <f t="shared" si="110"/>
        <v>0</v>
      </c>
      <c r="H477" s="2">
        <f t="shared" si="110"/>
        <v>0</v>
      </c>
      <c r="I477" s="2">
        <f t="shared" si="110"/>
        <v>0</v>
      </c>
      <c r="J477" s="1"/>
      <c r="K477" s="4"/>
      <c r="L477" s="1"/>
    </row>
    <row r="478" spans="1:12" ht="16.5" customHeight="1">
      <c r="A478" s="56"/>
      <c r="B478" s="56"/>
      <c r="C478" s="37" t="s">
        <v>9</v>
      </c>
      <c r="D478" s="2">
        <f t="shared" si="108"/>
        <v>83002.69117</v>
      </c>
      <c r="E478" s="2">
        <f t="shared" si="108"/>
        <v>42369.12889</v>
      </c>
      <c r="F478" s="2">
        <f t="shared" si="109"/>
        <v>11535.0938</v>
      </c>
      <c r="G478" s="2">
        <f t="shared" si="110"/>
        <v>0</v>
      </c>
      <c r="H478" s="2">
        <f t="shared" si="110"/>
        <v>0</v>
      </c>
      <c r="I478" s="2">
        <f t="shared" si="110"/>
        <v>0</v>
      </c>
      <c r="J478" s="1"/>
      <c r="K478" s="4"/>
      <c r="L478" s="1"/>
    </row>
    <row r="479" spans="1:12" ht="20.25" customHeight="1">
      <c r="A479" s="56"/>
      <c r="B479" s="56"/>
      <c r="C479" s="37" t="s">
        <v>10</v>
      </c>
      <c r="D479" s="2">
        <f t="shared" si="108"/>
        <v>0</v>
      </c>
      <c r="E479" s="2">
        <f t="shared" si="108"/>
        <v>0</v>
      </c>
      <c r="F479" s="2">
        <f t="shared" si="109"/>
        <v>0</v>
      </c>
      <c r="G479" s="2">
        <f t="shared" si="110"/>
        <v>0</v>
      </c>
      <c r="H479" s="2">
        <f t="shared" si="110"/>
        <v>0</v>
      </c>
      <c r="I479" s="2">
        <f t="shared" si="110"/>
        <v>0</v>
      </c>
      <c r="J479" s="1"/>
      <c r="K479" s="1"/>
      <c r="L479" s="1"/>
    </row>
    <row r="480" spans="1:12" ht="15">
      <c r="A480" s="56"/>
      <c r="B480" s="56"/>
      <c r="C480" s="37" t="s">
        <v>11</v>
      </c>
      <c r="D480" s="2">
        <f t="shared" si="108"/>
        <v>0</v>
      </c>
      <c r="E480" s="2">
        <f t="shared" si="108"/>
        <v>0</v>
      </c>
      <c r="F480" s="2">
        <f t="shared" si="109"/>
        <v>0</v>
      </c>
      <c r="G480" s="2">
        <f t="shared" si="110"/>
        <v>0</v>
      </c>
      <c r="H480" s="2">
        <f t="shared" si="110"/>
        <v>0</v>
      </c>
      <c r="I480" s="2">
        <f t="shared" si="110"/>
        <v>0</v>
      </c>
      <c r="J480" s="1"/>
      <c r="K480" s="1"/>
      <c r="L480" s="1"/>
    </row>
    <row r="481" spans="1:12" ht="58.5" customHeight="1">
      <c r="A481" s="56"/>
      <c r="B481" s="56"/>
      <c r="C481" s="37" t="s">
        <v>12</v>
      </c>
      <c r="D481" s="2">
        <f>D488+D558</f>
        <v>0</v>
      </c>
      <c r="E481" s="2">
        <f>E488+E558</f>
        <v>0</v>
      </c>
      <c r="F481" s="2">
        <f t="shared" si="109"/>
        <v>0</v>
      </c>
      <c r="G481" s="2">
        <f>G488+G558</f>
        <v>0</v>
      </c>
      <c r="H481" s="2">
        <f>H488+H558</f>
        <v>0</v>
      </c>
      <c r="I481" s="2">
        <f>I488+I558</f>
        <v>0</v>
      </c>
      <c r="J481" s="1"/>
      <c r="K481" s="1"/>
      <c r="L481" s="1"/>
    </row>
    <row r="482" spans="1:12" ht="15.75" customHeight="1">
      <c r="A482" s="50" t="s">
        <v>15</v>
      </c>
      <c r="B482" s="38" t="s">
        <v>93</v>
      </c>
      <c r="C482" s="3" t="s">
        <v>6</v>
      </c>
      <c r="D482" s="11">
        <f aca="true" t="shared" si="111" ref="D482:I482">SUM(D483:D488)</f>
        <v>152907.10971</v>
      </c>
      <c r="E482" s="11">
        <f t="shared" si="111"/>
        <v>63426.278560000006</v>
      </c>
      <c r="F482" s="11">
        <f t="shared" si="111"/>
        <v>22791.35174</v>
      </c>
      <c r="G482" s="11">
        <f t="shared" si="111"/>
        <v>0</v>
      </c>
      <c r="H482" s="11">
        <f t="shared" si="111"/>
        <v>0</v>
      </c>
      <c r="I482" s="11">
        <f t="shared" si="111"/>
        <v>0</v>
      </c>
      <c r="J482" s="1"/>
      <c r="K482" s="1"/>
      <c r="L482" s="1"/>
    </row>
    <row r="483" spans="1:12" ht="15">
      <c r="A483" s="50"/>
      <c r="B483" s="39"/>
      <c r="C483" s="37" t="s">
        <v>7</v>
      </c>
      <c r="D483" s="5">
        <f aca="true" t="shared" si="112" ref="D483:I483">D490</f>
        <v>9874.62769</v>
      </c>
      <c r="E483" s="5">
        <f t="shared" si="112"/>
        <v>6068.66226</v>
      </c>
      <c r="F483" s="5">
        <f t="shared" si="112"/>
        <v>4310.06433</v>
      </c>
      <c r="G483" s="5">
        <f t="shared" si="112"/>
        <v>0</v>
      </c>
      <c r="H483" s="5">
        <f t="shared" si="112"/>
        <v>0</v>
      </c>
      <c r="I483" s="5">
        <f t="shared" si="112"/>
        <v>0</v>
      </c>
      <c r="J483" s="1"/>
      <c r="K483" s="1"/>
      <c r="L483" s="1"/>
    </row>
    <row r="484" spans="1:12" ht="15.75" customHeight="1">
      <c r="A484" s="50"/>
      <c r="B484" s="39"/>
      <c r="C484" s="37" t="s">
        <v>8</v>
      </c>
      <c r="D484" s="5">
        <f aca="true" t="shared" si="113" ref="D484:I488">D491</f>
        <v>60029.79084999999</v>
      </c>
      <c r="E484" s="5">
        <f t="shared" si="113"/>
        <v>14988.487410000002</v>
      </c>
      <c r="F484" s="5">
        <f t="shared" si="113"/>
        <v>6946.19361</v>
      </c>
      <c r="G484" s="5">
        <f t="shared" si="113"/>
        <v>0</v>
      </c>
      <c r="H484" s="5">
        <f t="shared" si="113"/>
        <v>0</v>
      </c>
      <c r="I484" s="5">
        <f t="shared" si="113"/>
        <v>0</v>
      </c>
      <c r="J484" s="1"/>
      <c r="K484" s="1"/>
      <c r="L484" s="1"/>
    </row>
    <row r="485" spans="1:12" ht="16.5" customHeight="1">
      <c r="A485" s="50"/>
      <c r="B485" s="39"/>
      <c r="C485" s="37" t="s">
        <v>9</v>
      </c>
      <c r="D485" s="5">
        <f t="shared" si="113"/>
        <v>83002.69117</v>
      </c>
      <c r="E485" s="5">
        <f t="shared" si="113"/>
        <v>42369.12889</v>
      </c>
      <c r="F485" s="5">
        <f t="shared" si="113"/>
        <v>11535.0938</v>
      </c>
      <c r="G485" s="5">
        <f t="shared" si="113"/>
        <v>0</v>
      </c>
      <c r="H485" s="5">
        <f t="shared" si="113"/>
        <v>0</v>
      </c>
      <c r="I485" s="5">
        <f t="shared" si="113"/>
        <v>0</v>
      </c>
      <c r="J485" s="8"/>
      <c r="K485" s="4"/>
      <c r="L485" s="1"/>
    </row>
    <row r="486" spans="1:12" ht="20.25" customHeight="1">
      <c r="A486" s="50"/>
      <c r="B486" s="39"/>
      <c r="C486" s="37" t="s">
        <v>10</v>
      </c>
      <c r="D486" s="5">
        <f t="shared" si="113"/>
        <v>0</v>
      </c>
      <c r="E486" s="5">
        <f t="shared" si="113"/>
        <v>0</v>
      </c>
      <c r="F486" s="5">
        <f t="shared" si="113"/>
        <v>0</v>
      </c>
      <c r="G486" s="5">
        <f t="shared" si="113"/>
        <v>0</v>
      </c>
      <c r="H486" s="5">
        <f t="shared" si="113"/>
        <v>0</v>
      </c>
      <c r="I486" s="5">
        <f t="shared" si="113"/>
        <v>0</v>
      </c>
      <c r="J486" s="1"/>
      <c r="K486" s="1"/>
      <c r="L486" s="1"/>
    </row>
    <row r="487" spans="1:12" ht="15">
      <c r="A487" s="50"/>
      <c r="B487" s="39"/>
      <c r="C487" s="37" t="s">
        <v>11</v>
      </c>
      <c r="D487" s="5">
        <f t="shared" si="113"/>
        <v>0</v>
      </c>
      <c r="E487" s="5">
        <f t="shared" si="113"/>
        <v>0</v>
      </c>
      <c r="F487" s="5">
        <f t="shared" si="113"/>
        <v>0</v>
      </c>
      <c r="G487" s="5">
        <f t="shared" si="113"/>
        <v>0</v>
      </c>
      <c r="H487" s="5">
        <f t="shared" si="113"/>
        <v>0</v>
      </c>
      <c r="I487" s="5">
        <f t="shared" si="113"/>
        <v>0</v>
      </c>
      <c r="J487" s="1"/>
      <c r="K487" s="1"/>
      <c r="L487" s="1"/>
    </row>
    <row r="488" spans="1:12" ht="39.75" customHeight="1">
      <c r="A488" s="50"/>
      <c r="B488" s="40"/>
      <c r="C488" s="37" t="s">
        <v>12</v>
      </c>
      <c r="D488" s="5">
        <f t="shared" si="113"/>
        <v>0</v>
      </c>
      <c r="E488" s="5">
        <f t="shared" si="113"/>
        <v>0</v>
      </c>
      <c r="F488" s="5">
        <f t="shared" si="113"/>
        <v>0</v>
      </c>
      <c r="G488" s="5">
        <f t="shared" si="113"/>
        <v>0</v>
      </c>
      <c r="H488" s="5">
        <f t="shared" si="113"/>
        <v>0</v>
      </c>
      <c r="I488" s="5">
        <f t="shared" si="113"/>
        <v>0</v>
      </c>
      <c r="J488" s="1"/>
      <c r="K488" s="1"/>
      <c r="L488" s="1"/>
    </row>
    <row r="489" spans="1:12" ht="15.75" customHeight="1">
      <c r="A489" s="50" t="s">
        <v>17</v>
      </c>
      <c r="B489" s="38" t="s">
        <v>94</v>
      </c>
      <c r="C489" s="3" t="s">
        <v>6</v>
      </c>
      <c r="D489" s="11">
        <f aca="true" t="shared" si="114" ref="D489:I489">SUM(D490:D495)</f>
        <v>152907.10971</v>
      </c>
      <c r="E489" s="11">
        <f t="shared" si="114"/>
        <v>63426.278560000006</v>
      </c>
      <c r="F489" s="11">
        <f t="shared" si="114"/>
        <v>22791.35174</v>
      </c>
      <c r="G489" s="11">
        <f t="shared" si="114"/>
        <v>0</v>
      </c>
      <c r="H489" s="11">
        <f t="shared" si="114"/>
        <v>0</v>
      </c>
      <c r="I489" s="11">
        <f t="shared" si="114"/>
        <v>0</v>
      </c>
      <c r="J489" s="1"/>
      <c r="K489" s="1"/>
      <c r="L489" s="1"/>
    </row>
    <row r="490" spans="1:12" ht="15">
      <c r="A490" s="50"/>
      <c r="B490" s="39"/>
      <c r="C490" s="37" t="s">
        <v>7</v>
      </c>
      <c r="D490" s="5">
        <f>D497+D504+D511+D518+D525+D532+D539+D546+D553+D560+D567+D574</f>
        <v>9874.62769</v>
      </c>
      <c r="E490" s="5">
        <f>E497+E504+E511+E518+E525+E532+E539+E546+E553+E560+E567+E574</f>
        <v>6068.66226</v>
      </c>
      <c r="F490" s="5">
        <f>F497+F504+F511+F518+F525+F532+F539+F546+F553+F560+F567+F574+F581+F588+F595+F602</f>
        <v>4310.06433</v>
      </c>
      <c r="G490" s="5">
        <f aca="true" t="shared" si="115" ref="G490:I495">G497+G504+G511+G518+G525+G532+G539+G546+G553+G560+G567+G574</f>
        <v>0</v>
      </c>
      <c r="H490" s="5">
        <f t="shared" si="115"/>
        <v>0</v>
      </c>
      <c r="I490" s="5">
        <f t="shared" si="115"/>
        <v>0</v>
      </c>
      <c r="J490" s="1"/>
      <c r="K490" s="1"/>
      <c r="L490" s="1"/>
    </row>
    <row r="491" spans="1:12" ht="15.75" customHeight="1">
      <c r="A491" s="50"/>
      <c r="B491" s="39"/>
      <c r="C491" s="37" t="s">
        <v>8</v>
      </c>
      <c r="D491" s="5">
        <f>D498+D505+D512+D519+D526+D533+D540+D547+D554+D561+D568+D575</f>
        <v>60029.79084999999</v>
      </c>
      <c r="E491" s="5">
        <f>E498+E505+E512+E519+E526+E533+E540+E547+E554+E561+E568+E575</f>
        <v>14988.487410000002</v>
      </c>
      <c r="F491" s="5">
        <f>F498+F505+F512+F519+F526+F533+F540+F547+F554+F561+F568+F575</f>
        <v>6946.19361</v>
      </c>
      <c r="G491" s="5">
        <f t="shared" si="115"/>
        <v>0</v>
      </c>
      <c r="H491" s="5">
        <f t="shared" si="115"/>
        <v>0</v>
      </c>
      <c r="I491" s="5">
        <f t="shared" si="115"/>
        <v>0</v>
      </c>
      <c r="J491" s="4"/>
      <c r="K491" s="1"/>
      <c r="L491" s="1"/>
    </row>
    <row r="492" spans="1:12" ht="16.5" customHeight="1">
      <c r="A492" s="50"/>
      <c r="B492" s="39"/>
      <c r="C492" s="37" t="s">
        <v>9</v>
      </c>
      <c r="D492" s="5">
        <f>D499+D506+D513+D520+D527+D534+D541+D548+D555+D562+D569+D576</f>
        <v>83002.69117</v>
      </c>
      <c r="E492" s="5">
        <f>E499+E506+E513+E520+E527+E534+E541+E548+E555+E562+E576+E569</f>
        <v>42369.12889</v>
      </c>
      <c r="F492" s="5">
        <f>F499+F506+F513+F520+F527+F534+F541+F548+F555+F562+F569+F576</f>
        <v>11535.0938</v>
      </c>
      <c r="G492" s="5">
        <f t="shared" si="115"/>
        <v>0</v>
      </c>
      <c r="H492" s="5">
        <f t="shared" si="115"/>
        <v>0</v>
      </c>
      <c r="I492" s="5">
        <f t="shared" si="115"/>
        <v>0</v>
      </c>
      <c r="J492" s="1"/>
      <c r="K492" s="8"/>
      <c r="L492" s="1"/>
    </row>
    <row r="493" spans="1:12" ht="20.25" customHeight="1">
      <c r="A493" s="50"/>
      <c r="B493" s="39"/>
      <c r="C493" s="37" t="s">
        <v>10</v>
      </c>
      <c r="D493" s="5">
        <f>D500+D507+D514+D521+D528+D535+D542+D549+D556+D563+D570+D577</f>
        <v>0</v>
      </c>
      <c r="E493" s="5">
        <f>E500+E507+E514+E521+E528+E535+E542+E549+E556+E563+E570+E577</f>
        <v>0</v>
      </c>
      <c r="F493" s="5">
        <f>F500+F507+F514+F521+F528+F535+F542+F549+F556+F563+F570+F577</f>
        <v>0</v>
      </c>
      <c r="G493" s="5">
        <f t="shared" si="115"/>
        <v>0</v>
      </c>
      <c r="H493" s="5">
        <f t="shared" si="115"/>
        <v>0</v>
      </c>
      <c r="I493" s="5">
        <f t="shared" si="115"/>
        <v>0</v>
      </c>
      <c r="J493" s="1"/>
      <c r="K493" s="1"/>
      <c r="L493" s="1"/>
    </row>
    <row r="494" spans="1:12" ht="15">
      <c r="A494" s="50"/>
      <c r="B494" s="39"/>
      <c r="C494" s="37" t="s">
        <v>11</v>
      </c>
      <c r="D494" s="5">
        <f>D501+D508+D515+D522+D529+D536+D543+D550+D557+D564+D571</f>
        <v>0</v>
      </c>
      <c r="E494" s="5">
        <f>E501+E508+E515+E522+E529+E536+E543+E550+E557+E564+E571</f>
        <v>0</v>
      </c>
      <c r="F494" s="5">
        <f>F501+F508+F515+F522+F529+F536+F543+F550+F557+F564+F571+F578</f>
        <v>0</v>
      </c>
      <c r="G494" s="5">
        <f t="shared" si="115"/>
        <v>0</v>
      </c>
      <c r="H494" s="5">
        <f t="shared" si="115"/>
        <v>0</v>
      </c>
      <c r="I494" s="5">
        <f t="shared" si="115"/>
        <v>0</v>
      </c>
      <c r="J494" s="1"/>
      <c r="K494" s="1"/>
      <c r="L494" s="1"/>
    </row>
    <row r="495" spans="1:12" ht="39.75" customHeight="1">
      <c r="A495" s="50"/>
      <c r="B495" s="40"/>
      <c r="C495" s="37" t="s">
        <v>12</v>
      </c>
      <c r="D495" s="5">
        <f>D502+D509+D516+D523+D530+D537+D544+D551+D558+D565+D572+D579</f>
        <v>0</v>
      </c>
      <c r="E495" s="5">
        <f>E502+E509+E516+E523+E530+E537+E544+E551+E558+E565+E572+E579</f>
        <v>0</v>
      </c>
      <c r="F495" s="5">
        <f>F502+F509+F516+F523+F530+F537+F544+F551+F558+F565+F572+F579</f>
        <v>0</v>
      </c>
      <c r="G495" s="5">
        <f t="shared" si="115"/>
        <v>0</v>
      </c>
      <c r="H495" s="5">
        <f t="shared" si="115"/>
        <v>0</v>
      </c>
      <c r="I495" s="5">
        <f t="shared" si="115"/>
        <v>0</v>
      </c>
      <c r="J495" s="1"/>
      <c r="K495" s="1"/>
      <c r="L495" s="1"/>
    </row>
    <row r="496" spans="1:12" ht="15.75" customHeight="1">
      <c r="A496" s="50" t="s">
        <v>22</v>
      </c>
      <c r="B496" s="61" t="s">
        <v>152</v>
      </c>
      <c r="C496" s="3" t="s">
        <v>6</v>
      </c>
      <c r="D496" s="11">
        <f aca="true" t="shared" si="116" ref="D496:I496">SUM(D497:D502)</f>
        <v>36080.253</v>
      </c>
      <c r="E496" s="11">
        <f t="shared" si="116"/>
        <v>20337.20692</v>
      </c>
      <c r="F496" s="11">
        <f t="shared" si="116"/>
        <v>3195.584</v>
      </c>
      <c r="G496" s="11">
        <f t="shared" si="116"/>
        <v>0</v>
      </c>
      <c r="H496" s="11">
        <f t="shared" si="116"/>
        <v>0</v>
      </c>
      <c r="I496" s="11">
        <f t="shared" si="116"/>
        <v>0</v>
      </c>
      <c r="J496" s="1"/>
      <c r="K496" s="1"/>
      <c r="L496" s="1"/>
    </row>
    <row r="497" spans="1:12" ht="15">
      <c r="A497" s="50"/>
      <c r="B497" s="62"/>
      <c r="C497" s="37" t="s">
        <v>7</v>
      </c>
      <c r="D497" s="32">
        <f>2212.54+609.46</f>
        <v>2822</v>
      </c>
      <c r="E497" s="26">
        <v>1092.01948</v>
      </c>
      <c r="F497" s="26">
        <v>225.03052</v>
      </c>
      <c r="G497" s="5">
        <v>0</v>
      </c>
      <c r="H497" s="5">
        <v>0</v>
      </c>
      <c r="I497" s="5">
        <v>0</v>
      </c>
      <c r="J497" s="1"/>
      <c r="K497" s="1"/>
      <c r="L497" s="1"/>
    </row>
    <row r="498" spans="1:12" ht="15.75" customHeight="1">
      <c r="A498" s="50"/>
      <c r="B498" s="62"/>
      <c r="C498" s="37" t="s">
        <v>8</v>
      </c>
      <c r="D498" s="31">
        <f>7834.61+2297.39</f>
        <v>10132</v>
      </c>
      <c r="E498" s="26">
        <v>1907.9431</v>
      </c>
      <c r="F498" s="26">
        <v>236.85536</v>
      </c>
      <c r="G498" s="5">
        <v>0</v>
      </c>
      <c r="H498" s="5">
        <v>0</v>
      </c>
      <c r="I498" s="5">
        <v>0</v>
      </c>
      <c r="J498" s="8"/>
      <c r="K498" s="4"/>
      <c r="L498" s="1"/>
    </row>
    <row r="499" spans="1:12" ht="16.5" customHeight="1">
      <c r="A499" s="50"/>
      <c r="B499" s="62"/>
      <c r="C499" s="37" t="s">
        <v>9</v>
      </c>
      <c r="D499" s="2">
        <v>23126.253</v>
      </c>
      <c r="E499" s="26">
        <v>17337.24434</v>
      </c>
      <c r="F499" s="26">
        <v>2733.69812</v>
      </c>
      <c r="G499" s="5">
        <v>0</v>
      </c>
      <c r="H499" s="5">
        <v>0</v>
      </c>
      <c r="I499" s="5">
        <v>0</v>
      </c>
      <c r="J499" s="1"/>
      <c r="K499" s="8"/>
      <c r="L499" s="1"/>
    </row>
    <row r="500" spans="1:12" ht="20.25" customHeight="1">
      <c r="A500" s="50"/>
      <c r="B500" s="62"/>
      <c r="C500" s="37" t="s">
        <v>10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1"/>
      <c r="K500" s="1"/>
      <c r="L500" s="1"/>
    </row>
    <row r="501" spans="1:12" ht="15">
      <c r="A501" s="50"/>
      <c r="B501" s="62"/>
      <c r="C501" s="37" t="s">
        <v>11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1"/>
      <c r="K501" s="1"/>
      <c r="L501" s="1"/>
    </row>
    <row r="502" spans="1:12" ht="39.75" customHeight="1">
      <c r="A502" s="50"/>
      <c r="B502" s="63"/>
      <c r="C502" s="37" t="s">
        <v>12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1"/>
      <c r="K502" s="1"/>
      <c r="L502" s="1"/>
    </row>
    <row r="503" spans="1:12" ht="15.75" customHeight="1">
      <c r="A503" s="50" t="s">
        <v>95</v>
      </c>
      <c r="B503" s="61" t="s">
        <v>138</v>
      </c>
      <c r="C503" s="3" t="s">
        <v>6</v>
      </c>
      <c r="D503" s="3">
        <f aca="true" t="shared" si="117" ref="D503:I503">SUM(D504:D509)</f>
        <v>17458.26326</v>
      </c>
      <c r="E503" s="3">
        <f t="shared" si="117"/>
        <v>3635.714</v>
      </c>
      <c r="F503" s="11">
        <f t="shared" si="117"/>
        <v>0</v>
      </c>
      <c r="G503" s="11">
        <f t="shared" si="117"/>
        <v>0</v>
      </c>
      <c r="H503" s="11">
        <f t="shared" si="117"/>
        <v>0</v>
      </c>
      <c r="I503" s="11">
        <f t="shared" si="117"/>
        <v>0</v>
      </c>
      <c r="J503" s="1"/>
      <c r="K503" s="1"/>
      <c r="L503" s="1"/>
    </row>
    <row r="504" spans="1:12" ht="15">
      <c r="A504" s="50"/>
      <c r="B504" s="62"/>
      <c r="C504" s="37" t="s">
        <v>7</v>
      </c>
      <c r="D504" s="5">
        <v>701.538</v>
      </c>
      <c r="E504" s="27">
        <v>921.83685</v>
      </c>
      <c r="F504" s="33">
        <v>0</v>
      </c>
      <c r="G504" s="5">
        <v>0</v>
      </c>
      <c r="H504" s="5">
        <v>0</v>
      </c>
      <c r="I504" s="5">
        <v>0</v>
      </c>
      <c r="J504" s="1"/>
      <c r="K504" s="1"/>
      <c r="L504" s="1"/>
    </row>
    <row r="505" spans="1:12" ht="15.75" customHeight="1">
      <c r="A505" s="50"/>
      <c r="B505" s="62"/>
      <c r="C505" s="37" t="s">
        <v>8</v>
      </c>
      <c r="D505" s="2">
        <v>5341.69</v>
      </c>
      <c r="E505" s="27">
        <v>430.87009</v>
      </c>
      <c r="F505" s="33">
        <v>0</v>
      </c>
      <c r="G505" s="5">
        <v>0</v>
      </c>
      <c r="H505" s="5">
        <v>0</v>
      </c>
      <c r="I505" s="5">
        <v>0</v>
      </c>
      <c r="J505" s="4"/>
      <c r="K505" s="1"/>
      <c r="L505" s="1"/>
    </row>
    <row r="506" spans="1:12" ht="16.5" customHeight="1">
      <c r="A506" s="50"/>
      <c r="B506" s="62"/>
      <c r="C506" s="37" t="s">
        <v>9</v>
      </c>
      <c r="D506" s="2">
        <v>11415.03526</v>
      </c>
      <c r="E506" s="27">
        <v>2283.00706</v>
      </c>
      <c r="F506" s="33">
        <v>0</v>
      </c>
      <c r="G506" s="5">
        <v>0</v>
      </c>
      <c r="H506" s="5">
        <v>0</v>
      </c>
      <c r="I506" s="5">
        <v>0</v>
      </c>
      <c r="J506" s="1"/>
      <c r="K506" s="8"/>
      <c r="L506" s="1"/>
    </row>
    <row r="507" spans="1:12" ht="20.25" customHeight="1">
      <c r="A507" s="50"/>
      <c r="B507" s="62"/>
      <c r="C507" s="37" t="s">
        <v>10</v>
      </c>
      <c r="D507" s="5">
        <v>0</v>
      </c>
      <c r="E507" s="5">
        <v>0</v>
      </c>
      <c r="F507" s="29">
        <v>0</v>
      </c>
      <c r="G507" s="5">
        <v>0</v>
      </c>
      <c r="H507" s="5">
        <v>0</v>
      </c>
      <c r="I507" s="5">
        <v>0</v>
      </c>
      <c r="J507" s="1"/>
      <c r="K507" s="1"/>
      <c r="L507" s="1"/>
    </row>
    <row r="508" spans="1:12" ht="15">
      <c r="A508" s="50"/>
      <c r="B508" s="62"/>
      <c r="C508" s="37" t="s">
        <v>11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1"/>
      <c r="K508" s="1"/>
      <c r="L508" s="1"/>
    </row>
    <row r="509" spans="1:12" ht="39.75" customHeight="1">
      <c r="A509" s="50"/>
      <c r="B509" s="63"/>
      <c r="C509" s="37" t="s">
        <v>12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1"/>
      <c r="K509" s="1"/>
      <c r="L509" s="1"/>
    </row>
    <row r="510" spans="1:12" ht="15.75" customHeight="1">
      <c r="A510" s="50" t="s">
        <v>96</v>
      </c>
      <c r="B510" s="38" t="s">
        <v>139</v>
      </c>
      <c r="C510" s="3" t="s">
        <v>6</v>
      </c>
      <c r="D510" s="11">
        <f aca="true" t="shared" si="118" ref="D510:I510">SUM(D511:D516)</f>
        <v>15176.737509999999</v>
      </c>
      <c r="E510" s="3">
        <f t="shared" si="118"/>
        <v>0</v>
      </c>
      <c r="F510" s="3">
        <f t="shared" si="118"/>
        <v>0</v>
      </c>
      <c r="G510" s="3">
        <f t="shared" si="118"/>
        <v>0</v>
      </c>
      <c r="H510" s="3">
        <f t="shared" si="118"/>
        <v>0</v>
      </c>
      <c r="I510" s="3">
        <f t="shared" si="118"/>
        <v>0</v>
      </c>
      <c r="J510" s="1"/>
      <c r="K510" s="1"/>
      <c r="L510" s="1"/>
    </row>
    <row r="511" spans="1:12" ht="15">
      <c r="A511" s="50"/>
      <c r="B511" s="39"/>
      <c r="C511" s="37" t="s">
        <v>7</v>
      </c>
      <c r="D511" s="5">
        <v>1187.04856</v>
      </c>
      <c r="E511" s="5">
        <v>0</v>
      </c>
      <c r="F511" s="2">
        <v>0</v>
      </c>
      <c r="G511" s="5">
        <v>0</v>
      </c>
      <c r="H511" s="5">
        <v>0</v>
      </c>
      <c r="I511" s="5">
        <v>0</v>
      </c>
      <c r="J511" s="1"/>
      <c r="K511" s="1"/>
      <c r="L511" s="1"/>
    </row>
    <row r="512" spans="1:12" ht="15.75" customHeight="1">
      <c r="A512" s="50"/>
      <c r="B512" s="39"/>
      <c r="C512" s="37" t="s">
        <v>8</v>
      </c>
      <c r="D512" s="2">
        <v>4459.62195</v>
      </c>
      <c r="E512" s="5">
        <v>0</v>
      </c>
      <c r="F512" s="2">
        <v>0</v>
      </c>
      <c r="G512" s="5">
        <v>0</v>
      </c>
      <c r="H512" s="5">
        <v>0</v>
      </c>
      <c r="I512" s="5">
        <v>0</v>
      </c>
      <c r="J512" s="1"/>
      <c r="K512" s="1"/>
      <c r="L512" s="1"/>
    </row>
    <row r="513" spans="1:12" ht="16.5" customHeight="1">
      <c r="A513" s="50"/>
      <c r="B513" s="39"/>
      <c r="C513" s="37" t="s">
        <v>9</v>
      </c>
      <c r="D513" s="5">
        <v>9530.067</v>
      </c>
      <c r="E513" s="5">
        <v>0</v>
      </c>
      <c r="F513" s="2">
        <v>0</v>
      </c>
      <c r="G513" s="5">
        <v>0</v>
      </c>
      <c r="H513" s="5">
        <v>0</v>
      </c>
      <c r="I513" s="5">
        <v>0</v>
      </c>
      <c r="J513" s="8"/>
      <c r="K513" s="8"/>
      <c r="L513" s="1"/>
    </row>
    <row r="514" spans="1:12" ht="20.25" customHeight="1">
      <c r="A514" s="50"/>
      <c r="B514" s="39"/>
      <c r="C514" s="37" t="s">
        <v>10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1"/>
      <c r="K514" s="1"/>
      <c r="L514" s="1"/>
    </row>
    <row r="515" spans="1:12" ht="15">
      <c r="A515" s="50"/>
      <c r="B515" s="39"/>
      <c r="C515" s="37" t="s">
        <v>11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1"/>
      <c r="K515" s="1"/>
      <c r="L515" s="1"/>
    </row>
    <row r="516" spans="1:12" ht="39.75" customHeight="1">
      <c r="A516" s="50"/>
      <c r="B516" s="40"/>
      <c r="C516" s="37" t="s">
        <v>12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1"/>
      <c r="K516" s="1"/>
      <c r="L516" s="1"/>
    </row>
    <row r="517" spans="1:12" ht="15.75" customHeight="1">
      <c r="A517" s="50" t="s">
        <v>97</v>
      </c>
      <c r="B517" s="61" t="s">
        <v>217</v>
      </c>
      <c r="C517" s="3" t="s">
        <v>6</v>
      </c>
      <c r="D517" s="11">
        <f aca="true" t="shared" si="119" ref="D517:I517">SUM(D518:D523)</f>
        <v>31804.95153</v>
      </c>
      <c r="E517" s="11">
        <f t="shared" si="119"/>
        <v>4080.71794</v>
      </c>
      <c r="F517" s="11">
        <f t="shared" si="119"/>
        <v>439.7492</v>
      </c>
      <c r="G517" s="11">
        <f t="shared" si="119"/>
        <v>0</v>
      </c>
      <c r="H517" s="11">
        <f t="shared" si="119"/>
        <v>0</v>
      </c>
      <c r="I517" s="11">
        <f t="shared" si="119"/>
        <v>0</v>
      </c>
      <c r="J517" s="1"/>
      <c r="K517" s="1"/>
      <c r="L517" s="1"/>
    </row>
    <row r="518" spans="1:12" ht="15">
      <c r="A518" s="50"/>
      <c r="B518" s="62"/>
      <c r="C518" s="37" t="s">
        <v>7</v>
      </c>
      <c r="D518" s="5">
        <v>2428.19253</v>
      </c>
      <c r="E518" s="26">
        <v>538.96751</v>
      </c>
      <c r="F518" s="5">
        <v>0</v>
      </c>
      <c r="G518" s="5">
        <v>0</v>
      </c>
      <c r="H518" s="5">
        <v>0</v>
      </c>
      <c r="I518" s="5">
        <v>0</v>
      </c>
      <c r="J518" s="1"/>
      <c r="K518" s="1"/>
      <c r="L518" s="1"/>
    </row>
    <row r="519" spans="1:12" ht="15.75" customHeight="1">
      <c r="A519" s="50"/>
      <c r="B519" s="62"/>
      <c r="C519" s="37" t="s">
        <v>8</v>
      </c>
      <c r="D519" s="2">
        <v>19073.334</v>
      </c>
      <c r="E519" s="26">
        <v>3249.53495</v>
      </c>
      <c r="F519" s="26">
        <v>297.57209</v>
      </c>
      <c r="G519" s="5">
        <v>0</v>
      </c>
      <c r="H519" s="5">
        <v>0</v>
      </c>
      <c r="I519" s="5">
        <v>0</v>
      </c>
      <c r="J519" s="4"/>
      <c r="K519" s="4"/>
      <c r="L519" s="1"/>
    </row>
    <row r="520" spans="1:12" ht="16.5" customHeight="1">
      <c r="A520" s="50"/>
      <c r="B520" s="62"/>
      <c r="C520" s="37" t="s">
        <v>9</v>
      </c>
      <c r="D520" s="2">
        <v>10303.425</v>
      </c>
      <c r="E520" s="26">
        <v>292.21548</v>
      </c>
      <c r="F520" s="26">
        <v>142.17711</v>
      </c>
      <c r="G520" s="5">
        <v>0</v>
      </c>
      <c r="H520" s="5">
        <v>0</v>
      </c>
      <c r="I520" s="5">
        <v>0</v>
      </c>
      <c r="J520" s="1"/>
      <c r="K520" s="4"/>
      <c r="L520" s="1"/>
    </row>
    <row r="521" spans="1:12" ht="20.25" customHeight="1">
      <c r="A521" s="50"/>
      <c r="B521" s="62"/>
      <c r="C521" s="37" t="s">
        <v>10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1"/>
      <c r="K521" s="1"/>
      <c r="L521" s="1"/>
    </row>
    <row r="522" spans="1:12" ht="15">
      <c r="A522" s="50"/>
      <c r="B522" s="62"/>
      <c r="C522" s="37" t="s">
        <v>11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1"/>
      <c r="K522" s="1"/>
      <c r="L522" s="1"/>
    </row>
    <row r="523" spans="1:12" ht="58.5" customHeight="1">
      <c r="A523" s="50"/>
      <c r="B523" s="63"/>
      <c r="C523" s="37" t="s">
        <v>12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1"/>
      <c r="K523" s="1"/>
      <c r="L523" s="1"/>
    </row>
    <row r="524" spans="1:12" ht="15.75" customHeight="1">
      <c r="A524" s="50" t="s">
        <v>98</v>
      </c>
      <c r="B524" s="61" t="s">
        <v>140</v>
      </c>
      <c r="C524" s="3" t="s">
        <v>6</v>
      </c>
      <c r="D524" s="11">
        <f aca="true" t="shared" si="120" ref="D524:I524">SUM(D525:D530)</f>
        <v>17513.51277</v>
      </c>
      <c r="E524" s="11">
        <f t="shared" si="120"/>
        <v>3640.8142</v>
      </c>
      <c r="F524" s="11">
        <f t="shared" si="120"/>
        <v>0</v>
      </c>
      <c r="G524" s="11">
        <f t="shared" si="120"/>
        <v>0</v>
      </c>
      <c r="H524" s="11">
        <f t="shared" si="120"/>
        <v>0</v>
      </c>
      <c r="I524" s="11">
        <f t="shared" si="120"/>
        <v>0</v>
      </c>
      <c r="J524" s="1"/>
      <c r="K524" s="1"/>
      <c r="L524" s="1"/>
    </row>
    <row r="525" spans="1:12" ht="15">
      <c r="A525" s="50"/>
      <c r="B525" s="62"/>
      <c r="C525" s="37" t="s">
        <v>7</v>
      </c>
      <c r="D525" s="5">
        <v>733.27318</v>
      </c>
      <c r="E525" s="26">
        <v>690.55823</v>
      </c>
      <c r="F525" s="5">
        <v>0</v>
      </c>
      <c r="G525" s="5">
        <v>0</v>
      </c>
      <c r="H525" s="5">
        <v>0</v>
      </c>
      <c r="I525" s="5">
        <v>0</v>
      </c>
      <c r="J525" s="1"/>
      <c r="K525" s="1"/>
      <c r="L525" s="1"/>
    </row>
    <row r="526" spans="1:12" ht="15.75" customHeight="1">
      <c r="A526" s="50"/>
      <c r="B526" s="62"/>
      <c r="C526" s="37" t="s">
        <v>8</v>
      </c>
      <c r="D526" s="2">
        <v>5349.19125</v>
      </c>
      <c r="E526" s="26">
        <v>665.3468</v>
      </c>
      <c r="F526" s="5">
        <v>0</v>
      </c>
      <c r="G526" s="5">
        <v>0</v>
      </c>
      <c r="H526" s="5">
        <v>0</v>
      </c>
      <c r="I526" s="5">
        <v>0</v>
      </c>
      <c r="J526" s="1"/>
      <c r="K526" s="1"/>
      <c r="L526" s="1"/>
    </row>
    <row r="527" spans="1:12" ht="16.5" customHeight="1">
      <c r="A527" s="50"/>
      <c r="B527" s="62"/>
      <c r="C527" s="37" t="s">
        <v>9</v>
      </c>
      <c r="D527" s="2">
        <v>11431.04834</v>
      </c>
      <c r="E527" s="26">
        <v>2284.90917</v>
      </c>
      <c r="F527" s="5">
        <v>0</v>
      </c>
      <c r="G527" s="5">
        <v>0</v>
      </c>
      <c r="H527" s="5">
        <v>0</v>
      </c>
      <c r="I527" s="5">
        <v>0</v>
      </c>
      <c r="J527" s="4"/>
      <c r="K527" s="4"/>
      <c r="L527" s="1"/>
    </row>
    <row r="528" spans="1:12" ht="20.25" customHeight="1">
      <c r="A528" s="50"/>
      <c r="B528" s="62"/>
      <c r="C528" s="37" t="s">
        <v>10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1"/>
      <c r="K528" s="1"/>
      <c r="L528" s="1"/>
    </row>
    <row r="529" spans="1:12" ht="15">
      <c r="A529" s="50"/>
      <c r="B529" s="62"/>
      <c r="C529" s="37" t="s">
        <v>11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1"/>
      <c r="K529" s="1"/>
      <c r="L529" s="1"/>
    </row>
    <row r="530" spans="1:12" ht="39.75" customHeight="1">
      <c r="A530" s="50"/>
      <c r="B530" s="63"/>
      <c r="C530" s="37" t="s">
        <v>12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1"/>
      <c r="K530" s="1"/>
      <c r="L530" s="1"/>
    </row>
    <row r="531" spans="1:12" ht="15.75" customHeight="1">
      <c r="A531" s="50" t="s">
        <v>99</v>
      </c>
      <c r="B531" s="61" t="s">
        <v>141</v>
      </c>
      <c r="C531" s="3" t="s">
        <v>6</v>
      </c>
      <c r="D531" s="11">
        <f aca="true" t="shared" si="121" ref="D531:I531">SUM(D532:D537)</f>
        <v>15529.06164</v>
      </c>
      <c r="E531" s="11">
        <f t="shared" si="121"/>
        <v>4581.3366</v>
      </c>
      <c r="F531" s="11">
        <f t="shared" si="121"/>
        <v>0</v>
      </c>
      <c r="G531" s="11">
        <f t="shared" si="121"/>
        <v>0</v>
      </c>
      <c r="H531" s="11">
        <f t="shared" si="121"/>
        <v>0</v>
      </c>
      <c r="I531" s="11">
        <f t="shared" si="121"/>
        <v>0</v>
      </c>
      <c r="J531" s="1"/>
      <c r="K531" s="1"/>
      <c r="L531" s="1"/>
    </row>
    <row r="532" spans="1:12" ht="15">
      <c r="A532" s="50"/>
      <c r="B532" s="62"/>
      <c r="C532" s="37" t="s">
        <v>7</v>
      </c>
      <c r="D532" s="5">
        <v>489.55864</v>
      </c>
      <c r="E532" s="26">
        <v>725.00776</v>
      </c>
      <c r="F532" s="5">
        <v>0</v>
      </c>
      <c r="G532" s="5">
        <v>0</v>
      </c>
      <c r="H532" s="5">
        <v>0</v>
      </c>
      <c r="I532" s="5">
        <v>0</v>
      </c>
      <c r="J532" s="1"/>
      <c r="K532" s="1"/>
      <c r="L532" s="1"/>
    </row>
    <row r="533" spans="1:12" ht="15.75" customHeight="1">
      <c r="A533" s="50"/>
      <c r="B533" s="62"/>
      <c r="C533" s="37" t="s">
        <v>8</v>
      </c>
      <c r="D533" s="2">
        <v>9989.702</v>
      </c>
      <c r="E533" s="26">
        <v>312.8349</v>
      </c>
      <c r="F533" s="5">
        <v>0</v>
      </c>
      <c r="G533" s="5">
        <v>0</v>
      </c>
      <c r="H533" s="5">
        <v>0</v>
      </c>
      <c r="I533" s="5">
        <v>0</v>
      </c>
      <c r="J533" s="1"/>
      <c r="K533" s="1"/>
      <c r="L533" s="1"/>
    </row>
    <row r="534" spans="1:12" ht="16.5" customHeight="1">
      <c r="A534" s="50"/>
      <c r="B534" s="62"/>
      <c r="C534" s="37" t="s">
        <v>9</v>
      </c>
      <c r="D534" s="5">
        <v>5049.801</v>
      </c>
      <c r="E534" s="26">
        <v>3543.49394</v>
      </c>
      <c r="F534" s="5">
        <v>0</v>
      </c>
      <c r="G534" s="5">
        <v>0</v>
      </c>
      <c r="H534" s="5">
        <v>0</v>
      </c>
      <c r="I534" s="5">
        <v>0</v>
      </c>
      <c r="J534" s="4"/>
      <c r="K534" s="4"/>
      <c r="L534" s="1"/>
    </row>
    <row r="535" spans="1:12" ht="20.25" customHeight="1">
      <c r="A535" s="50"/>
      <c r="B535" s="62"/>
      <c r="C535" s="37" t="s">
        <v>10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1"/>
      <c r="K535" s="1"/>
      <c r="L535" s="1"/>
    </row>
    <row r="536" spans="1:12" ht="15">
      <c r="A536" s="50"/>
      <c r="B536" s="62"/>
      <c r="C536" s="37" t="s">
        <v>11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1"/>
      <c r="K536" s="1"/>
      <c r="L536" s="1"/>
    </row>
    <row r="537" spans="1:12" ht="39.75" customHeight="1">
      <c r="A537" s="50"/>
      <c r="B537" s="63"/>
      <c r="C537" s="37" t="s">
        <v>12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1"/>
      <c r="K537" s="1"/>
      <c r="L537" s="1"/>
    </row>
    <row r="538" spans="1:12" ht="15.75" customHeight="1">
      <c r="A538" s="50" t="s">
        <v>100</v>
      </c>
      <c r="B538" s="38" t="s">
        <v>142</v>
      </c>
      <c r="C538" s="3" t="s">
        <v>6</v>
      </c>
      <c r="D538" s="11">
        <f aca="true" t="shared" si="122" ref="D538:I538">SUM(D539:D544)</f>
        <v>12743.214</v>
      </c>
      <c r="E538" s="11">
        <f t="shared" si="122"/>
        <v>0</v>
      </c>
      <c r="F538" s="11">
        <f t="shared" si="122"/>
        <v>0</v>
      </c>
      <c r="G538" s="11">
        <f t="shared" si="122"/>
        <v>0</v>
      </c>
      <c r="H538" s="11">
        <f t="shared" si="122"/>
        <v>0</v>
      </c>
      <c r="I538" s="11">
        <f t="shared" si="122"/>
        <v>0</v>
      </c>
      <c r="J538" s="1"/>
      <c r="K538" s="1"/>
      <c r="L538" s="1"/>
    </row>
    <row r="539" spans="1:12" ht="15">
      <c r="A539" s="50"/>
      <c r="B539" s="39"/>
      <c r="C539" s="37" t="s">
        <v>7</v>
      </c>
      <c r="D539" s="5">
        <v>996.71048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1"/>
      <c r="K539" s="1"/>
      <c r="L539" s="1"/>
    </row>
    <row r="540" spans="1:12" ht="15.75" customHeight="1">
      <c r="A540" s="50"/>
      <c r="B540" s="39"/>
      <c r="C540" s="37" t="s">
        <v>8</v>
      </c>
      <c r="D540" s="2">
        <v>3744.54092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1"/>
      <c r="K540" s="4"/>
      <c r="L540" s="1"/>
    </row>
    <row r="541" spans="1:12" ht="16.5" customHeight="1">
      <c r="A541" s="50"/>
      <c r="B541" s="39"/>
      <c r="C541" s="37" t="s">
        <v>9</v>
      </c>
      <c r="D541" s="2">
        <v>8001.9626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8"/>
      <c r="K541" s="8"/>
      <c r="L541" s="1"/>
    </row>
    <row r="542" spans="1:12" ht="20.25" customHeight="1">
      <c r="A542" s="50"/>
      <c r="B542" s="39"/>
      <c r="C542" s="37" t="s">
        <v>10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1"/>
      <c r="K542" s="1"/>
      <c r="L542" s="1"/>
    </row>
    <row r="543" spans="1:12" ht="15">
      <c r="A543" s="50"/>
      <c r="B543" s="39"/>
      <c r="C543" s="37" t="s">
        <v>11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1"/>
      <c r="K543" s="1"/>
      <c r="L543" s="1"/>
    </row>
    <row r="544" spans="1:12" ht="63.75" customHeight="1">
      <c r="A544" s="50"/>
      <c r="B544" s="40"/>
      <c r="C544" s="37" t="s">
        <v>12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1"/>
      <c r="K544" s="1"/>
      <c r="L544" s="1"/>
    </row>
    <row r="545" spans="1:12" ht="17.25" customHeight="1">
      <c r="A545" s="50" t="s">
        <v>101</v>
      </c>
      <c r="B545" s="38" t="s">
        <v>143</v>
      </c>
      <c r="C545" s="3" t="s">
        <v>6</v>
      </c>
      <c r="D545" s="11">
        <f aca="true" t="shared" si="123" ref="D545:I545">SUM(D546:D551)</f>
        <v>6601.116</v>
      </c>
      <c r="E545" s="11">
        <f t="shared" si="123"/>
        <v>0</v>
      </c>
      <c r="F545" s="11">
        <f t="shared" si="123"/>
        <v>0</v>
      </c>
      <c r="G545" s="11">
        <f t="shared" si="123"/>
        <v>0</v>
      </c>
      <c r="H545" s="11">
        <f t="shared" si="123"/>
        <v>0</v>
      </c>
      <c r="I545" s="11">
        <f t="shared" si="123"/>
        <v>0</v>
      </c>
      <c r="J545" s="53"/>
      <c r="K545" s="54"/>
      <c r="L545" s="1"/>
    </row>
    <row r="546" spans="1:12" ht="15.75" customHeight="1">
      <c r="A546" s="50"/>
      <c r="B546" s="39"/>
      <c r="C546" s="37" t="s">
        <v>7</v>
      </c>
      <c r="D546" s="5">
        <v>516.3063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3"/>
      <c r="K546" s="54"/>
      <c r="L546" s="1"/>
    </row>
    <row r="547" spans="1:12" ht="15.75" customHeight="1">
      <c r="A547" s="50"/>
      <c r="B547" s="39"/>
      <c r="C547" s="37" t="s">
        <v>8</v>
      </c>
      <c r="D547" s="2">
        <v>1939.71073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3"/>
      <c r="K547" s="54"/>
      <c r="L547" s="1"/>
    </row>
    <row r="548" spans="1:12" ht="14.25" customHeight="1">
      <c r="A548" s="50"/>
      <c r="B548" s="39"/>
      <c r="C548" s="37" t="s">
        <v>9</v>
      </c>
      <c r="D548" s="2">
        <v>4145.09897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3"/>
      <c r="K548" s="54"/>
      <c r="L548" s="1"/>
    </row>
    <row r="549" spans="1:12" ht="14.25" customHeight="1">
      <c r="A549" s="50"/>
      <c r="B549" s="39"/>
      <c r="C549" s="37" t="s">
        <v>10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3"/>
      <c r="K549" s="54"/>
      <c r="L549" s="1"/>
    </row>
    <row r="550" spans="1:12" ht="13.5" customHeight="1">
      <c r="A550" s="50"/>
      <c r="B550" s="39"/>
      <c r="C550" s="37" t="s">
        <v>11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3"/>
      <c r="K550" s="54"/>
      <c r="L550" s="1"/>
    </row>
    <row r="551" spans="1:12" ht="30.75" customHeight="1">
      <c r="A551" s="50"/>
      <c r="B551" s="40"/>
      <c r="C551" s="37" t="s">
        <v>12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3"/>
      <c r="K551" s="54"/>
      <c r="L551" s="1"/>
    </row>
    <row r="552" spans="1:12" s="17" customFormat="1" ht="16.5" customHeight="1">
      <c r="A552" s="50" t="s">
        <v>135</v>
      </c>
      <c r="B552" s="38" t="s">
        <v>153</v>
      </c>
      <c r="C552" s="3" t="s">
        <v>6</v>
      </c>
      <c r="D552" s="11">
        <f>SUM(D553:D558)</f>
        <v>0</v>
      </c>
      <c r="E552" s="11">
        <v>0</v>
      </c>
      <c r="F552" s="11">
        <f>SUM(F553:F558)</f>
        <v>12959.694930000001</v>
      </c>
      <c r="G552" s="11">
        <v>0</v>
      </c>
      <c r="H552" s="11">
        <v>0</v>
      </c>
      <c r="I552" s="11">
        <v>0</v>
      </c>
      <c r="J552" s="16"/>
      <c r="K552" s="16"/>
      <c r="L552" s="16"/>
    </row>
    <row r="553" spans="1:12" ht="18" customHeight="1">
      <c r="A553" s="50"/>
      <c r="B553" s="39"/>
      <c r="C553" s="37" t="s">
        <v>7</v>
      </c>
      <c r="D553" s="5">
        <v>0</v>
      </c>
      <c r="E553" s="5">
        <v>0</v>
      </c>
      <c r="F553" s="29">
        <v>0</v>
      </c>
      <c r="G553" s="5">
        <v>0</v>
      </c>
      <c r="H553" s="5">
        <v>0</v>
      </c>
      <c r="I553" s="5">
        <v>0</v>
      </c>
      <c r="J553" s="1"/>
      <c r="K553" s="1"/>
      <c r="L553" s="1"/>
    </row>
    <row r="554" spans="1:12" ht="17.25" customHeight="1">
      <c r="A554" s="50"/>
      <c r="B554" s="39"/>
      <c r="C554" s="37" t="s">
        <v>8</v>
      </c>
      <c r="D554" s="2">
        <v>0</v>
      </c>
      <c r="E554" s="5">
        <v>0</v>
      </c>
      <c r="F554" s="29">
        <v>5676.761</v>
      </c>
      <c r="G554" s="5">
        <v>0</v>
      </c>
      <c r="H554" s="5">
        <v>0</v>
      </c>
      <c r="I554" s="5">
        <v>0</v>
      </c>
      <c r="J554" s="1"/>
      <c r="K554" s="1"/>
      <c r="L554" s="1"/>
    </row>
    <row r="555" spans="1:12" ht="13.5" customHeight="1">
      <c r="A555" s="50"/>
      <c r="B555" s="39"/>
      <c r="C555" s="37" t="s">
        <v>9</v>
      </c>
      <c r="D555" s="2">
        <v>0</v>
      </c>
      <c r="E555" s="5">
        <v>0</v>
      </c>
      <c r="F555" s="29">
        <v>7282.93393</v>
      </c>
      <c r="G555" s="5">
        <v>0</v>
      </c>
      <c r="H555" s="5">
        <v>0</v>
      </c>
      <c r="I555" s="5">
        <v>0</v>
      </c>
      <c r="J555" s="1"/>
      <c r="K555" s="1"/>
      <c r="L555" s="1"/>
    </row>
    <row r="556" spans="1:12" ht="18" customHeight="1">
      <c r="A556" s="50"/>
      <c r="B556" s="39"/>
      <c r="C556" s="37" t="s">
        <v>10</v>
      </c>
      <c r="D556" s="5">
        <v>0</v>
      </c>
      <c r="E556" s="5">
        <v>0</v>
      </c>
      <c r="F556" s="29">
        <v>0</v>
      </c>
      <c r="G556" s="5">
        <v>0</v>
      </c>
      <c r="H556" s="5">
        <v>0</v>
      </c>
      <c r="I556" s="5">
        <v>0</v>
      </c>
      <c r="J556" s="1"/>
      <c r="K556" s="1"/>
      <c r="L556" s="1"/>
    </row>
    <row r="557" spans="1:12" ht="15" customHeight="1">
      <c r="A557" s="50"/>
      <c r="B557" s="39"/>
      <c r="C557" s="37" t="s">
        <v>11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1"/>
      <c r="K557" s="1"/>
      <c r="L557" s="1"/>
    </row>
    <row r="558" spans="1:12" ht="39.75" customHeight="1">
      <c r="A558" s="50"/>
      <c r="B558" s="40"/>
      <c r="C558" s="37" t="s">
        <v>12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1"/>
      <c r="K558" s="1"/>
      <c r="L558" s="1"/>
    </row>
    <row r="559" spans="1:12" ht="21.75" customHeight="1">
      <c r="A559" s="38" t="s">
        <v>144</v>
      </c>
      <c r="B559" s="61" t="s">
        <v>154</v>
      </c>
      <c r="C559" s="3" t="s">
        <v>6</v>
      </c>
      <c r="D559" s="11">
        <f aca="true" t="shared" si="124" ref="D559:I559">D560+D561+D562+D563+D564+D565</f>
        <v>0</v>
      </c>
      <c r="E559" s="11">
        <f t="shared" si="124"/>
        <v>27150.4889</v>
      </c>
      <c r="F559" s="11">
        <f t="shared" si="124"/>
        <v>2265.1559100000004</v>
      </c>
      <c r="G559" s="11">
        <f t="shared" si="124"/>
        <v>0</v>
      </c>
      <c r="H559" s="11">
        <f t="shared" si="124"/>
        <v>0</v>
      </c>
      <c r="I559" s="11">
        <f t="shared" si="124"/>
        <v>0</v>
      </c>
      <c r="J559" s="1"/>
      <c r="K559" s="1"/>
      <c r="L559" s="1"/>
    </row>
    <row r="560" spans="1:12" ht="18.75" customHeight="1">
      <c r="A560" s="39"/>
      <c r="B560" s="62"/>
      <c r="C560" s="37" t="s">
        <v>7</v>
      </c>
      <c r="D560" s="5">
        <v>0</v>
      </c>
      <c r="E560" s="26">
        <v>2100.27243</v>
      </c>
      <c r="F560" s="5">
        <v>153.86611</v>
      </c>
      <c r="G560" s="5">
        <v>0</v>
      </c>
      <c r="H560" s="5">
        <v>0</v>
      </c>
      <c r="I560" s="5">
        <v>0</v>
      </c>
      <c r="J560" s="1"/>
      <c r="K560" s="1"/>
      <c r="L560" s="1"/>
    </row>
    <row r="561" spans="1:12" ht="20.25" customHeight="1">
      <c r="A561" s="39"/>
      <c r="B561" s="62"/>
      <c r="C561" s="37" t="s">
        <v>8</v>
      </c>
      <c r="D561" s="5">
        <v>0</v>
      </c>
      <c r="E561" s="26">
        <v>8421.95757</v>
      </c>
      <c r="F561" s="5">
        <v>735.00516</v>
      </c>
      <c r="G561" s="5">
        <v>0</v>
      </c>
      <c r="H561" s="5">
        <v>0</v>
      </c>
      <c r="I561" s="5">
        <v>0</v>
      </c>
      <c r="J561" s="1"/>
      <c r="K561" s="1"/>
      <c r="L561" s="1"/>
    </row>
    <row r="562" spans="1:12" ht="25.5" customHeight="1">
      <c r="A562" s="39"/>
      <c r="B562" s="62"/>
      <c r="C562" s="37" t="s">
        <v>9</v>
      </c>
      <c r="D562" s="5">
        <v>0</v>
      </c>
      <c r="E562" s="26">
        <v>16628.2589</v>
      </c>
      <c r="F562" s="5">
        <v>1376.28464</v>
      </c>
      <c r="G562" s="5">
        <v>0</v>
      </c>
      <c r="H562" s="5">
        <v>0</v>
      </c>
      <c r="I562" s="5">
        <v>0</v>
      </c>
      <c r="J562" s="1"/>
      <c r="K562" s="1"/>
      <c r="L562" s="1"/>
    </row>
    <row r="563" spans="1:12" ht="19.5" customHeight="1">
      <c r="A563" s="39"/>
      <c r="B563" s="62"/>
      <c r="C563" s="37" t="s">
        <v>10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1"/>
      <c r="K563" s="1"/>
      <c r="L563" s="1"/>
    </row>
    <row r="564" spans="1:12" ht="23.25" customHeight="1">
      <c r="A564" s="39"/>
      <c r="B564" s="62"/>
      <c r="C564" s="37" t="s">
        <v>11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1"/>
      <c r="K564" s="1"/>
      <c r="L564" s="1"/>
    </row>
    <row r="565" spans="1:12" ht="29.25" customHeight="1">
      <c r="A565" s="40"/>
      <c r="B565" s="63"/>
      <c r="C565" s="37" t="s">
        <v>12</v>
      </c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1"/>
      <c r="K565" s="1"/>
      <c r="L565" s="1"/>
    </row>
    <row r="566" spans="1:12" ht="26.25" customHeight="1">
      <c r="A566" s="50" t="s">
        <v>156</v>
      </c>
      <c r="B566" s="64" t="s">
        <v>155</v>
      </c>
      <c r="C566" s="3" t="s">
        <v>6</v>
      </c>
      <c r="D566" s="11">
        <f>D567+D568+D569+D570+D571+D572</f>
        <v>0</v>
      </c>
      <c r="E566" s="11">
        <f>E567+E568+E569+E570+E571+E572</f>
        <v>0</v>
      </c>
      <c r="F566" s="11">
        <f>SUM(F567:F572)</f>
        <v>0</v>
      </c>
      <c r="G566" s="11">
        <f>SUM(G567:G572)</f>
        <v>0</v>
      </c>
      <c r="H566" s="11">
        <f>SUM(H567:H572)</f>
        <v>0</v>
      </c>
      <c r="I566" s="11">
        <f>SUM(I567:I572)</f>
        <v>0</v>
      </c>
      <c r="J566" s="1"/>
      <c r="K566" s="1"/>
      <c r="L566" s="1"/>
    </row>
    <row r="567" spans="1:12" ht="18" customHeight="1">
      <c r="A567" s="50"/>
      <c r="B567" s="64"/>
      <c r="C567" s="37" t="s">
        <v>7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1"/>
      <c r="K567" s="1"/>
      <c r="L567" s="1"/>
    </row>
    <row r="568" spans="1:12" ht="15" customHeight="1">
      <c r="A568" s="50"/>
      <c r="B568" s="64"/>
      <c r="C568" s="37" t="s">
        <v>8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1"/>
      <c r="K568" s="1"/>
      <c r="L568" s="1"/>
    </row>
    <row r="569" spans="1:12" ht="14.25" customHeight="1">
      <c r="A569" s="50"/>
      <c r="B569" s="64"/>
      <c r="C569" s="37" t="s">
        <v>9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1"/>
      <c r="K569" s="1"/>
      <c r="L569" s="1"/>
    </row>
    <row r="570" spans="1:12" ht="18" customHeight="1">
      <c r="A570" s="50"/>
      <c r="B570" s="64"/>
      <c r="C570" s="37" t="s">
        <v>10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1"/>
      <c r="K570" s="1"/>
      <c r="L570" s="1"/>
    </row>
    <row r="571" spans="1:12" ht="13.5" customHeight="1">
      <c r="A571" s="50"/>
      <c r="B571" s="64"/>
      <c r="C571" s="37" t="s">
        <v>11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1"/>
      <c r="K571" s="1"/>
      <c r="L571" s="1"/>
    </row>
    <row r="572" spans="1:12" ht="33" customHeight="1">
      <c r="A572" s="50"/>
      <c r="B572" s="64"/>
      <c r="C572" s="37" t="s">
        <v>12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1"/>
      <c r="K572" s="1"/>
      <c r="L572" s="1"/>
    </row>
    <row r="573" spans="1:12" ht="15.75" customHeight="1">
      <c r="A573" s="50" t="s">
        <v>157</v>
      </c>
      <c r="B573" s="65" t="s">
        <v>158</v>
      </c>
      <c r="C573" s="3" t="s">
        <v>6</v>
      </c>
      <c r="D573" s="11">
        <f>D574+D575+D576+D577+D578+D579</f>
        <v>0</v>
      </c>
      <c r="E573" s="11">
        <f>E574+E575+E576+E577+E578+E579</f>
        <v>0</v>
      </c>
      <c r="F573" s="11">
        <f>SUM(F574:F579)</f>
        <v>0</v>
      </c>
      <c r="G573" s="11">
        <f>SUM(G574:G579)</f>
        <v>0</v>
      </c>
      <c r="H573" s="11">
        <f>SUM(H574:H579)</f>
        <v>0</v>
      </c>
      <c r="I573" s="11">
        <f>SUM(I574:I579)</f>
        <v>0</v>
      </c>
      <c r="J573" s="1"/>
      <c r="K573" s="1"/>
      <c r="L573" s="1"/>
    </row>
    <row r="574" spans="1:12" ht="15">
      <c r="A574" s="50"/>
      <c r="B574" s="66"/>
      <c r="C574" s="37" t="s">
        <v>7</v>
      </c>
      <c r="D574" s="32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1"/>
      <c r="K574" s="1"/>
      <c r="L574" s="1"/>
    </row>
    <row r="575" spans="1:12" ht="15.75" customHeight="1">
      <c r="A575" s="50"/>
      <c r="B575" s="66"/>
      <c r="C575" s="37" t="s">
        <v>8</v>
      </c>
      <c r="D575" s="32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4"/>
      <c r="K575" s="4"/>
      <c r="L575" s="1"/>
    </row>
    <row r="576" spans="1:12" ht="16.5" customHeight="1">
      <c r="A576" s="50"/>
      <c r="B576" s="66"/>
      <c r="C576" s="37" t="s">
        <v>9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1"/>
      <c r="K576" s="8"/>
      <c r="L576" s="1"/>
    </row>
    <row r="577" spans="1:12" ht="20.25" customHeight="1">
      <c r="A577" s="50"/>
      <c r="B577" s="66"/>
      <c r="C577" s="37" t="s">
        <v>10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1"/>
      <c r="K577" s="1"/>
      <c r="L577" s="1"/>
    </row>
    <row r="578" spans="1:12" ht="15">
      <c r="A578" s="50"/>
      <c r="B578" s="66"/>
      <c r="C578" s="37" t="s">
        <v>11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1"/>
      <c r="K578" s="1"/>
      <c r="L578" s="1"/>
    </row>
    <row r="579" spans="1:12" ht="24.75" customHeight="1">
      <c r="A579" s="50"/>
      <c r="B579" s="66"/>
      <c r="C579" s="37" t="s">
        <v>12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1"/>
      <c r="K579" s="1"/>
      <c r="L579" s="1"/>
    </row>
    <row r="580" spans="1:12" ht="27.75" customHeight="1">
      <c r="A580" s="50" t="s">
        <v>196</v>
      </c>
      <c r="B580" s="41" t="s">
        <v>195</v>
      </c>
      <c r="C580" s="3" t="s">
        <v>6</v>
      </c>
      <c r="D580" s="11">
        <f>D581+D582+D583+D584+D585+D586</f>
        <v>0</v>
      </c>
      <c r="E580" s="11">
        <f>E581+E582+E583+E584+E585+E586</f>
        <v>0</v>
      </c>
      <c r="F580" s="11">
        <f>SUM(F581:F586)</f>
        <v>441.93767</v>
      </c>
      <c r="G580" s="11">
        <f>SUM(G581:G586)</f>
        <v>0</v>
      </c>
      <c r="H580" s="11">
        <f>SUM(H581:H586)</f>
        <v>0</v>
      </c>
      <c r="I580" s="11">
        <f>SUM(I581:I586)</f>
        <v>0</v>
      </c>
      <c r="J580" s="1"/>
      <c r="K580" s="1"/>
      <c r="L580" s="1"/>
    </row>
    <row r="581" spans="1:12" ht="24" customHeight="1">
      <c r="A581" s="50"/>
      <c r="B581" s="42"/>
      <c r="C581" s="37" t="s">
        <v>7</v>
      </c>
      <c r="D581" s="32">
        <v>0</v>
      </c>
      <c r="E581" s="5">
        <v>0</v>
      </c>
      <c r="F581" s="5">
        <v>441.93767</v>
      </c>
      <c r="G581" s="5">
        <v>0</v>
      </c>
      <c r="H581" s="5">
        <v>0</v>
      </c>
      <c r="I581" s="5">
        <v>0</v>
      </c>
      <c r="J581" s="1"/>
      <c r="K581" s="1"/>
      <c r="L581" s="1"/>
    </row>
    <row r="582" spans="1:12" ht="20.25" customHeight="1">
      <c r="A582" s="50"/>
      <c r="B582" s="42"/>
      <c r="C582" s="37" t="s">
        <v>8</v>
      </c>
      <c r="D582" s="32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1"/>
      <c r="K582" s="1"/>
      <c r="L582" s="1"/>
    </row>
    <row r="583" spans="1:12" ht="11.25" customHeight="1">
      <c r="A583" s="50"/>
      <c r="B583" s="42"/>
      <c r="C583" s="37" t="s">
        <v>9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1"/>
      <c r="K583" s="1"/>
      <c r="L583" s="1"/>
    </row>
    <row r="584" spans="1:12" ht="23.25" customHeight="1">
      <c r="A584" s="50"/>
      <c r="B584" s="42"/>
      <c r="C584" s="37" t="s">
        <v>10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1"/>
      <c r="K584" s="1"/>
      <c r="L584" s="1"/>
    </row>
    <row r="585" spans="1:12" ht="15" customHeight="1">
      <c r="A585" s="50"/>
      <c r="B585" s="42"/>
      <c r="C585" s="37" t="s">
        <v>11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1"/>
      <c r="K585" s="1"/>
      <c r="L585" s="1"/>
    </row>
    <row r="586" spans="1:12" ht="33.75" customHeight="1">
      <c r="A586" s="50"/>
      <c r="B586" s="42"/>
      <c r="C586" s="37" t="s">
        <v>12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1"/>
      <c r="K586" s="1"/>
      <c r="L586" s="1"/>
    </row>
    <row r="587" spans="1:12" ht="24" customHeight="1">
      <c r="A587" s="50" t="s">
        <v>197</v>
      </c>
      <c r="B587" s="41" t="s">
        <v>198</v>
      </c>
      <c r="C587" s="3" t="s">
        <v>6</v>
      </c>
      <c r="D587" s="11">
        <f>D588+D589+D590+D591+D592+D593</f>
        <v>0</v>
      </c>
      <c r="E587" s="11">
        <f>E588+E589+E590+E591+E592+E593</f>
        <v>0</v>
      </c>
      <c r="F587" s="11">
        <f>SUM(F588:F593)</f>
        <v>2245.60896</v>
      </c>
      <c r="G587" s="11">
        <f>SUM(G588:G593)</f>
        <v>0</v>
      </c>
      <c r="H587" s="11">
        <f>SUM(H588:H593)</f>
        <v>0</v>
      </c>
      <c r="I587" s="11">
        <f>SUM(I588:I593)</f>
        <v>0</v>
      </c>
      <c r="J587" s="1"/>
      <c r="K587" s="1"/>
      <c r="L587" s="1"/>
    </row>
    <row r="588" spans="1:12" ht="23.25" customHeight="1">
      <c r="A588" s="50"/>
      <c r="B588" s="42"/>
      <c r="C588" s="37" t="s">
        <v>7</v>
      </c>
      <c r="D588" s="29">
        <v>0</v>
      </c>
      <c r="E588" s="29">
        <v>0</v>
      </c>
      <c r="F588" s="5">
        <v>2245.60896</v>
      </c>
      <c r="G588" s="5">
        <v>0</v>
      </c>
      <c r="H588" s="5">
        <v>0</v>
      </c>
      <c r="I588" s="5">
        <v>0</v>
      </c>
      <c r="J588" s="1"/>
      <c r="K588" s="1"/>
      <c r="L588" s="1"/>
    </row>
    <row r="589" spans="1:12" ht="19.5" customHeight="1">
      <c r="A589" s="50"/>
      <c r="B589" s="42"/>
      <c r="C589" s="37" t="s">
        <v>8</v>
      </c>
      <c r="D589" s="29">
        <v>0</v>
      </c>
      <c r="E589" s="29">
        <v>0</v>
      </c>
      <c r="F589" s="5">
        <v>0</v>
      </c>
      <c r="G589" s="5">
        <v>0</v>
      </c>
      <c r="H589" s="5">
        <v>0</v>
      </c>
      <c r="I589" s="5">
        <v>0</v>
      </c>
      <c r="J589" s="1"/>
      <c r="K589" s="1"/>
      <c r="L589" s="1"/>
    </row>
    <row r="590" spans="1:12" ht="19.5" customHeight="1">
      <c r="A590" s="50"/>
      <c r="B590" s="42"/>
      <c r="C590" s="37" t="s">
        <v>9</v>
      </c>
      <c r="D590" s="29">
        <v>0</v>
      </c>
      <c r="E590" s="29">
        <v>0</v>
      </c>
      <c r="F590" s="5">
        <v>0</v>
      </c>
      <c r="G590" s="5">
        <v>0</v>
      </c>
      <c r="H590" s="5">
        <v>0</v>
      </c>
      <c r="I590" s="5">
        <v>0</v>
      </c>
      <c r="J590" s="1"/>
      <c r="K590" s="1"/>
      <c r="L590" s="1"/>
    </row>
    <row r="591" spans="1:12" ht="26.25" customHeight="1">
      <c r="A591" s="50"/>
      <c r="B591" s="42"/>
      <c r="C591" s="37" t="s">
        <v>10</v>
      </c>
      <c r="D591" s="5">
        <v>0</v>
      </c>
      <c r="E591" s="5">
        <v>0</v>
      </c>
      <c r="F591" s="5">
        <v>0</v>
      </c>
      <c r="G591" s="5">
        <v>0</v>
      </c>
      <c r="H591" s="5">
        <v>0</v>
      </c>
      <c r="I591" s="5">
        <v>0</v>
      </c>
      <c r="J591" s="1"/>
      <c r="K591" s="1"/>
      <c r="L591" s="1"/>
    </row>
    <row r="592" spans="1:12" ht="21" customHeight="1">
      <c r="A592" s="50"/>
      <c r="B592" s="42"/>
      <c r="C592" s="37" t="s">
        <v>11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1"/>
      <c r="K592" s="1"/>
      <c r="L592" s="1"/>
    </row>
    <row r="593" spans="1:12" ht="25.5" customHeight="1">
      <c r="A593" s="50"/>
      <c r="B593" s="42"/>
      <c r="C593" s="37" t="s">
        <v>12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1"/>
      <c r="K593" s="1"/>
      <c r="L593" s="1"/>
    </row>
    <row r="594" spans="1:14" ht="15.75" customHeight="1">
      <c r="A594" s="38" t="s">
        <v>199</v>
      </c>
      <c r="B594" s="41" t="s">
        <v>200</v>
      </c>
      <c r="C594" s="3" t="s">
        <v>6</v>
      </c>
      <c r="D594" s="11">
        <f>D595+D596+D597+D598+D599+D600</f>
        <v>0</v>
      </c>
      <c r="E594" s="11">
        <f>E595+E596+E597+E598+E599+E600</f>
        <v>0</v>
      </c>
      <c r="F594" s="11">
        <f>SUM(F595:F600)</f>
        <v>506.71088</v>
      </c>
      <c r="G594" s="11">
        <f>SUM(G595:G600)</f>
        <v>0</v>
      </c>
      <c r="H594" s="11">
        <f>SUM(H595:H600)</f>
        <v>0</v>
      </c>
      <c r="I594" s="11">
        <f>SUM(I595:I600)</f>
        <v>0</v>
      </c>
      <c r="L594" s="1"/>
      <c r="M594" s="1"/>
      <c r="N594" s="1"/>
    </row>
    <row r="595" spans="1:14" ht="15">
      <c r="A595" s="39"/>
      <c r="B595" s="42"/>
      <c r="C595" s="37" t="s">
        <v>7</v>
      </c>
      <c r="D595" s="29">
        <v>0</v>
      </c>
      <c r="E595" s="29">
        <v>0</v>
      </c>
      <c r="F595" s="5">
        <v>506.71088</v>
      </c>
      <c r="G595" s="5">
        <v>0</v>
      </c>
      <c r="H595" s="5">
        <v>0</v>
      </c>
      <c r="I595" s="5">
        <v>0</v>
      </c>
      <c r="L595" s="1"/>
      <c r="M595" s="1"/>
      <c r="N595" s="1"/>
    </row>
    <row r="596" spans="1:14" ht="15.75" customHeight="1">
      <c r="A596" s="39"/>
      <c r="B596" s="42"/>
      <c r="C596" s="37" t="s">
        <v>8</v>
      </c>
      <c r="D596" s="29">
        <v>0</v>
      </c>
      <c r="E596" s="29">
        <v>0</v>
      </c>
      <c r="F596" s="5">
        <v>0</v>
      </c>
      <c r="G596" s="5">
        <v>0</v>
      </c>
      <c r="H596" s="5">
        <v>0</v>
      </c>
      <c r="I596" s="5">
        <v>0</v>
      </c>
      <c r="L596" s="4"/>
      <c r="M596" s="4"/>
      <c r="N596" s="1"/>
    </row>
    <row r="597" spans="1:14" ht="16.5" customHeight="1">
      <c r="A597" s="39"/>
      <c r="B597" s="42"/>
      <c r="C597" s="37" t="s">
        <v>9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L597" s="1"/>
      <c r="M597" s="8"/>
      <c r="N597" s="1"/>
    </row>
    <row r="598" spans="1:14" ht="20.25" customHeight="1">
      <c r="A598" s="39"/>
      <c r="B598" s="42"/>
      <c r="C598" s="37" t="s">
        <v>10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L598" s="1"/>
      <c r="M598" s="1"/>
      <c r="N598" s="1"/>
    </row>
    <row r="599" spans="1:14" ht="15">
      <c r="A599" s="39"/>
      <c r="B599" s="42"/>
      <c r="C599" s="37" t="s">
        <v>11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L599" s="1"/>
      <c r="M599" s="1"/>
      <c r="N599" s="1"/>
    </row>
    <row r="600" spans="1:14" ht="39.75" customHeight="1">
      <c r="A600" s="40"/>
      <c r="B600" s="43"/>
      <c r="C600" s="37" t="s">
        <v>12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L600" s="1"/>
      <c r="M600" s="1"/>
      <c r="N600" s="1"/>
    </row>
    <row r="601" spans="1:14" ht="24" customHeight="1">
      <c r="A601" s="38" t="s">
        <v>201</v>
      </c>
      <c r="B601" s="41" t="s">
        <v>202</v>
      </c>
      <c r="C601" s="3" t="s">
        <v>6</v>
      </c>
      <c r="D601" s="11">
        <f>D602+D603+D604+D605+D606+D607</f>
        <v>0</v>
      </c>
      <c r="E601" s="11">
        <f>E602+E603+E604+E605+E606+E607</f>
        <v>0</v>
      </c>
      <c r="F601" s="11">
        <f>SUM(F602:F607)</f>
        <v>736.91019</v>
      </c>
      <c r="G601" s="11">
        <f>SUM(G602:G607)</f>
        <v>0</v>
      </c>
      <c r="H601" s="11">
        <f>SUM(H602:H607)</f>
        <v>0</v>
      </c>
      <c r="I601" s="11">
        <f>SUM(I602:I607)</f>
        <v>0</v>
      </c>
      <c r="L601" s="1"/>
      <c r="M601" s="1"/>
      <c r="N601" s="1"/>
    </row>
    <row r="602" spans="1:14" ht="21" customHeight="1">
      <c r="A602" s="39"/>
      <c r="B602" s="42"/>
      <c r="C602" s="37" t="s">
        <v>7</v>
      </c>
      <c r="D602" s="29">
        <v>0</v>
      </c>
      <c r="E602" s="5">
        <v>0</v>
      </c>
      <c r="F602" s="5">
        <v>736.91019</v>
      </c>
      <c r="G602" s="5">
        <v>0</v>
      </c>
      <c r="H602" s="5">
        <v>0</v>
      </c>
      <c r="I602" s="5">
        <v>0</v>
      </c>
      <c r="L602" s="1"/>
      <c r="M602" s="1"/>
      <c r="N602" s="1"/>
    </row>
    <row r="603" spans="1:14" ht="23.25" customHeight="1">
      <c r="A603" s="39"/>
      <c r="B603" s="42"/>
      <c r="C603" s="37" t="s">
        <v>8</v>
      </c>
      <c r="D603" s="29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L603" s="1"/>
      <c r="M603" s="1"/>
      <c r="N603" s="1"/>
    </row>
    <row r="604" spans="1:14" ht="18.75" customHeight="1">
      <c r="A604" s="39"/>
      <c r="B604" s="42"/>
      <c r="C604" s="37" t="s">
        <v>9</v>
      </c>
      <c r="D604" s="29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L604" s="1"/>
      <c r="M604" s="1"/>
      <c r="N604" s="1"/>
    </row>
    <row r="605" spans="1:14" ht="21.75" customHeight="1">
      <c r="A605" s="39"/>
      <c r="B605" s="42"/>
      <c r="C605" s="37" t="s">
        <v>10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L605" s="1"/>
      <c r="M605" s="1"/>
      <c r="N605" s="1"/>
    </row>
    <row r="606" spans="1:14" ht="18.75" customHeight="1">
      <c r="A606" s="39"/>
      <c r="B606" s="42"/>
      <c r="C606" s="37" t="s">
        <v>11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L606" s="1"/>
      <c r="M606" s="1"/>
      <c r="N606" s="1"/>
    </row>
    <row r="607" spans="1:14" ht="26.25" customHeight="1">
      <c r="A607" s="40"/>
      <c r="B607" s="43"/>
      <c r="C607" s="37" t="s">
        <v>12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L607" s="1"/>
      <c r="M607" s="1"/>
      <c r="N607" s="1"/>
    </row>
    <row r="608" spans="1:12" ht="15.75" customHeight="1">
      <c r="A608" s="38" t="s">
        <v>79</v>
      </c>
      <c r="B608" s="38" t="s">
        <v>137</v>
      </c>
      <c r="C608" s="3" t="s">
        <v>6</v>
      </c>
      <c r="D608" s="11">
        <f aca="true" t="shared" si="125" ref="D608:I608">SUM(D609:D614)</f>
        <v>0</v>
      </c>
      <c r="E608" s="11">
        <f t="shared" si="125"/>
        <v>0</v>
      </c>
      <c r="F608" s="11">
        <f t="shared" si="125"/>
        <v>0</v>
      </c>
      <c r="G608" s="11">
        <f t="shared" si="125"/>
        <v>0</v>
      </c>
      <c r="H608" s="11">
        <f t="shared" si="125"/>
        <v>0</v>
      </c>
      <c r="I608" s="11">
        <f t="shared" si="125"/>
        <v>0</v>
      </c>
      <c r="J608" s="1"/>
      <c r="K608" s="1"/>
      <c r="L608" s="1"/>
    </row>
    <row r="609" spans="1:12" ht="15">
      <c r="A609" s="39"/>
      <c r="B609" s="39"/>
      <c r="C609" s="37" t="s">
        <v>7</v>
      </c>
      <c r="D609" s="5">
        <f aca="true" t="shared" si="126" ref="D609:I609">D616</f>
        <v>0</v>
      </c>
      <c r="E609" s="5">
        <f t="shared" si="126"/>
        <v>0</v>
      </c>
      <c r="F609" s="5">
        <f t="shared" si="126"/>
        <v>0</v>
      </c>
      <c r="G609" s="5">
        <f t="shared" si="126"/>
        <v>0</v>
      </c>
      <c r="H609" s="5">
        <f t="shared" si="126"/>
        <v>0</v>
      </c>
      <c r="I609" s="5">
        <f t="shared" si="126"/>
        <v>0</v>
      </c>
      <c r="J609" s="1"/>
      <c r="K609" s="1"/>
      <c r="L609" s="1"/>
    </row>
    <row r="610" spans="1:12" ht="15.75" customHeight="1">
      <c r="A610" s="39"/>
      <c r="B610" s="39"/>
      <c r="C610" s="37" t="s">
        <v>8</v>
      </c>
      <c r="D610" s="5">
        <f aca="true" t="shared" si="127" ref="D610:I610">D617</f>
        <v>0</v>
      </c>
      <c r="E610" s="5">
        <f t="shared" si="127"/>
        <v>0</v>
      </c>
      <c r="F610" s="5">
        <f t="shared" si="127"/>
        <v>0</v>
      </c>
      <c r="G610" s="5">
        <f t="shared" si="127"/>
        <v>0</v>
      </c>
      <c r="H610" s="5">
        <f t="shared" si="127"/>
        <v>0</v>
      </c>
      <c r="I610" s="5">
        <f t="shared" si="127"/>
        <v>0</v>
      </c>
      <c r="J610" s="4"/>
      <c r="K610" s="4"/>
      <c r="L610" s="1"/>
    </row>
    <row r="611" spans="1:12" ht="16.5" customHeight="1">
      <c r="A611" s="39"/>
      <c r="B611" s="39"/>
      <c r="C611" s="37" t="s">
        <v>9</v>
      </c>
      <c r="D611" s="5">
        <f aca="true" t="shared" si="128" ref="D611:I611">D618</f>
        <v>0</v>
      </c>
      <c r="E611" s="5">
        <f t="shared" si="128"/>
        <v>0</v>
      </c>
      <c r="F611" s="5">
        <f t="shared" si="128"/>
        <v>0</v>
      </c>
      <c r="G611" s="5">
        <f t="shared" si="128"/>
        <v>0</v>
      </c>
      <c r="H611" s="5">
        <f t="shared" si="128"/>
        <v>0</v>
      </c>
      <c r="I611" s="5">
        <f t="shared" si="128"/>
        <v>0</v>
      </c>
      <c r="J611" s="4"/>
      <c r="K611" s="8"/>
      <c r="L611" s="1"/>
    </row>
    <row r="612" spans="1:12" ht="20.25" customHeight="1">
      <c r="A612" s="39"/>
      <c r="B612" s="39"/>
      <c r="C612" s="37" t="s">
        <v>10</v>
      </c>
      <c r="D612" s="5">
        <f aca="true" t="shared" si="129" ref="D612:I612">D619</f>
        <v>0</v>
      </c>
      <c r="E612" s="5">
        <f t="shared" si="129"/>
        <v>0</v>
      </c>
      <c r="F612" s="5">
        <f t="shared" si="129"/>
        <v>0</v>
      </c>
      <c r="G612" s="5">
        <f t="shared" si="129"/>
        <v>0</v>
      </c>
      <c r="H612" s="5">
        <f t="shared" si="129"/>
        <v>0</v>
      </c>
      <c r="I612" s="5">
        <f t="shared" si="129"/>
        <v>0</v>
      </c>
      <c r="J612" s="1"/>
      <c r="K612" s="1"/>
      <c r="L612" s="1"/>
    </row>
    <row r="613" spans="1:12" ht="15">
      <c r="A613" s="39"/>
      <c r="B613" s="39"/>
      <c r="C613" s="37" t="s">
        <v>11</v>
      </c>
      <c r="D613" s="5">
        <f aca="true" t="shared" si="130" ref="D613:I613">D620</f>
        <v>0</v>
      </c>
      <c r="E613" s="5">
        <f t="shared" si="130"/>
        <v>0</v>
      </c>
      <c r="F613" s="5">
        <f t="shared" si="130"/>
        <v>0</v>
      </c>
      <c r="G613" s="5">
        <f t="shared" si="130"/>
        <v>0</v>
      </c>
      <c r="H613" s="5">
        <f t="shared" si="130"/>
        <v>0</v>
      </c>
      <c r="I613" s="5">
        <f t="shared" si="130"/>
        <v>0</v>
      </c>
      <c r="J613" s="1"/>
      <c r="K613" s="1"/>
      <c r="L613" s="1"/>
    </row>
    <row r="614" spans="1:12" ht="39.75" customHeight="1">
      <c r="A614" s="40"/>
      <c r="B614" s="40"/>
      <c r="C614" s="37" t="s">
        <v>12</v>
      </c>
      <c r="D614" s="5">
        <f aca="true" t="shared" si="131" ref="D614:I614">D621</f>
        <v>0</v>
      </c>
      <c r="E614" s="5">
        <f t="shared" si="131"/>
        <v>0</v>
      </c>
      <c r="F614" s="5">
        <f t="shared" si="131"/>
        <v>0</v>
      </c>
      <c r="G614" s="5">
        <f t="shared" si="131"/>
        <v>0</v>
      </c>
      <c r="H614" s="5">
        <f t="shared" si="131"/>
        <v>0</v>
      </c>
      <c r="I614" s="5">
        <f t="shared" si="131"/>
        <v>0</v>
      </c>
      <c r="J614" s="1"/>
      <c r="K614" s="1"/>
      <c r="L614" s="1"/>
    </row>
    <row r="615" spans="1:12" ht="15.75" customHeight="1">
      <c r="A615" s="50" t="s">
        <v>81</v>
      </c>
      <c r="B615" s="38" t="s">
        <v>102</v>
      </c>
      <c r="C615" s="3" t="s">
        <v>6</v>
      </c>
      <c r="D615" s="11">
        <f aca="true" t="shared" si="132" ref="D615:I615">SUM(D616:D621)</f>
        <v>0</v>
      </c>
      <c r="E615" s="11">
        <f t="shared" si="132"/>
        <v>0</v>
      </c>
      <c r="F615" s="11">
        <f t="shared" si="132"/>
        <v>0</v>
      </c>
      <c r="G615" s="11">
        <f t="shared" si="132"/>
        <v>0</v>
      </c>
      <c r="H615" s="11">
        <f t="shared" si="132"/>
        <v>0</v>
      </c>
      <c r="I615" s="11">
        <f t="shared" si="132"/>
        <v>0</v>
      </c>
      <c r="J615" s="1"/>
      <c r="K615" s="1"/>
      <c r="L615" s="1"/>
    </row>
    <row r="616" spans="1:12" ht="15">
      <c r="A616" s="50"/>
      <c r="B616" s="39"/>
      <c r="C616" s="37" t="s">
        <v>7</v>
      </c>
      <c r="D616" s="5">
        <f aca="true" t="shared" si="133" ref="D616:I616">D623+D630+D637+D644+D651+D658+D665</f>
        <v>0</v>
      </c>
      <c r="E616" s="5">
        <f t="shared" si="133"/>
        <v>0</v>
      </c>
      <c r="F616" s="5">
        <f t="shared" si="133"/>
        <v>0</v>
      </c>
      <c r="G616" s="5">
        <f t="shared" si="133"/>
        <v>0</v>
      </c>
      <c r="H616" s="5">
        <f t="shared" si="133"/>
        <v>0</v>
      </c>
      <c r="I616" s="5">
        <f t="shared" si="133"/>
        <v>0</v>
      </c>
      <c r="J616" s="1"/>
      <c r="K616" s="1"/>
      <c r="L616" s="1"/>
    </row>
    <row r="617" spans="1:12" ht="15.75" customHeight="1">
      <c r="A617" s="50"/>
      <c r="B617" s="39"/>
      <c r="C617" s="37" t="s">
        <v>8</v>
      </c>
      <c r="D617" s="5">
        <f aca="true" t="shared" si="134" ref="D617:I621">D624+D631+D638+D645+D652+D659+D666</f>
        <v>0</v>
      </c>
      <c r="E617" s="5">
        <f t="shared" si="134"/>
        <v>0</v>
      </c>
      <c r="F617" s="5">
        <f t="shared" si="134"/>
        <v>0</v>
      </c>
      <c r="G617" s="5">
        <f t="shared" si="134"/>
        <v>0</v>
      </c>
      <c r="H617" s="5">
        <f t="shared" si="134"/>
        <v>0</v>
      </c>
      <c r="I617" s="5">
        <f t="shared" si="134"/>
        <v>0</v>
      </c>
      <c r="J617" s="4"/>
      <c r="K617" s="4"/>
      <c r="L617" s="1"/>
    </row>
    <row r="618" spans="1:12" ht="16.5" customHeight="1">
      <c r="A618" s="50"/>
      <c r="B618" s="39"/>
      <c r="C618" s="37" t="s">
        <v>9</v>
      </c>
      <c r="D618" s="5">
        <f t="shared" si="134"/>
        <v>0</v>
      </c>
      <c r="E618" s="5">
        <f t="shared" si="134"/>
        <v>0</v>
      </c>
      <c r="F618" s="5">
        <f t="shared" si="134"/>
        <v>0</v>
      </c>
      <c r="G618" s="5">
        <f t="shared" si="134"/>
        <v>0</v>
      </c>
      <c r="H618" s="5">
        <f t="shared" si="134"/>
        <v>0</v>
      </c>
      <c r="I618" s="5">
        <f t="shared" si="134"/>
        <v>0</v>
      </c>
      <c r="J618" s="4"/>
      <c r="K618" s="8"/>
      <c r="L618" s="1"/>
    </row>
    <row r="619" spans="1:12" ht="20.25" customHeight="1">
      <c r="A619" s="50"/>
      <c r="B619" s="39"/>
      <c r="C619" s="37" t="s">
        <v>10</v>
      </c>
      <c r="D619" s="5">
        <f t="shared" si="134"/>
        <v>0</v>
      </c>
      <c r="E619" s="5">
        <f t="shared" si="134"/>
        <v>0</v>
      </c>
      <c r="F619" s="5">
        <f t="shared" si="134"/>
        <v>0</v>
      </c>
      <c r="G619" s="5">
        <f t="shared" si="134"/>
        <v>0</v>
      </c>
      <c r="H619" s="5">
        <f t="shared" si="134"/>
        <v>0</v>
      </c>
      <c r="I619" s="5">
        <f t="shared" si="134"/>
        <v>0</v>
      </c>
      <c r="J619" s="1"/>
      <c r="K619" s="1"/>
      <c r="L619" s="1"/>
    </row>
    <row r="620" spans="1:12" ht="15">
      <c r="A620" s="50"/>
      <c r="B620" s="39"/>
      <c r="C620" s="37" t="s">
        <v>11</v>
      </c>
      <c r="D620" s="5">
        <f t="shared" si="134"/>
        <v>0</v>
      </c>
      <c r="E620" s="5">
        <f t="shared" si="134"/>
        <v>0</v>
      </c>
      <c r="F620" s="5">
        <f t="shared" si="134"/>
        <v>0</v>
      </c>
      <c r="G620" s="5">
        <f t="shared" si="134"/>
        <v>0</v>
      </c>
      <c r="H620" s="5">
        <f t="shared" si="134"/>
        <v>0</v>
      </c>
      <c r="I620" s="5">
        <f t="shared" si="134"/>
        <v>0</v>
      </c>
      <c r="J620" s="1"/>
      <c r="K620" s="1"/>
      <c r="L620" s="1"/>
    </row>
    <row r="621" spans="1:12" ht="39.75" customHeight="1">
      <c r="A621" s="50"/>
      <c r="B621" s="40"/>
      <c r="C621" s="37" t="s">
        <v>12</v>
      </c>
      <c r="D621" s="5">
        <f t="shared" si="134"/>
        <v>0</v>
      </c>
      <c r="E621" s="5">
        <f t="shared" si="134"/>
        <v>0</v>
      </c>
      <c r="F621" s="5">
        <f t="shared" si="134"/>
        <v>0</v>
      </c>
      <c r="G621" s="5">
        <f t="shared" si="134"/>
        <v>0</v>
      </c>
      <c r="H621" s="5">
        <f t="shared" si="134"/>
        <v>0</v>
      </c>
      <c r="I621" s="5">
        <f t="shared" si="134"/>
        <v>0</v>
      </c>
      <c r="J621" s="1"/>
      <c r="K621" s="1"/>
      <c r="L621" s="1"/>
    </row>
    <row r="622" spans="1:12" ht="15.75" customHeight="1">
      <c r="A622" s="50" t="s">
        <v>30</v>
      </c>
      <c r="B622" s="38" t="s">
        <v>103</v>
      </c>
      <c r="C622" s="3" t="s">
        <v>6</v>
      </c>
      <c r="D622" s="11">
        <f aca="true" t="shared" si="135" ref="D622:I622">SUM(D623:D628)</f>
        <v>0</v>
      </c>
      <c r="E622" s="11">
        <f t="shared" si="135"/>
        <v>0</v>
      </c>
      <c r="F622" s="11">
        <f t="shared" si="135"/>
        <v>0</v>
      </c>
      <c r="G622" s="11">
        <f t="shared" si="135"/>
        <v>0</v>
      </c>
      <c r="H622" s="11">
        <f t="shared" si="135"/>
        <v>0</v>
      </c>
      <c r="I622" s="11">
        <f t="shared" si="135"/>
        <v>0</v>
      </c>
      <c r="J622" s="1"/>
      <c r="K622" s="1"/>
      <c r="L622" s="1"/>
    </row>
    <row r="623" spans="1:12" ht="15">
      <c r="A623" s="50"/>
      <c r="B623" s="39"/>
      <c r="C623" s="37" t="s">
        <v>7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1"/>
      <c r="K623" s="1"/>
      <c r="L623" s="1"/>
    </row>
    <row r="624" spans="1:12" ht="15.75" customHeight="1">
      <c r="A624" s="50"/>
      <c r="B624" s="39"/>
      <c r="C624" s="37" t="s">
        <v>8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4"/>
      <c r="K624" s="4"/>
      <c r="L624" s="1"/>
    </row>
    <row r="625" spans="1:12" ht="16.5" customHeight="1">
      <c r="A625" s="50"/>
      <c r="B625" s="39"/>
      <c r="C625" s="37" t="s">
        <v>9</v>
      </c>
      <c r="D625" s="5">
        <v>0</v>
      </c>
      <c r="E625" s="5">
        <v>0</v>
      </c>
      <c r="F625" s="5">
        <v>0</v>
      </c>
      <c r="G625" s="5">
        <v>0</v>
      </c>
      <c r="H625" s="5">
        <v>0</v>
      </c>
      <c r="I625" s="5">
        <v>0</v>
      </c>
      <c r="J625" s="4"/>
      <c r="K625" s="8"/>
      <c r="L625" s="1"/>
    </row>
    <row r="626" spans="1:12" ht="20.25" customHeight="1">
      <c r="A626" s="50"/>
      <c r="B626" s="39"/>
      <c r="C626" s="37" t="s">
        <v>10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1"/>
      <c r="K626" s="1"/>
      <c r="L626" s="1"/>
    </row>
    <row r="627" spans="1:12" ht="15">
      <c r="A627" s="50"/>
      <c r="B627" s="39"/>
      <c r="C627" s="37" t="s">
        <v>11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1"/>
      <c r="K627" s="1"/>
      <c r="L627" s="1"/>
    </row>
    <row r="628" spans="1:12" ht="39.75" customHeight="1">
      <c r="A628" s="50"/>
      <c r="B628" s="40"/>
      <c r="C628" s="37" t="s">
        <v>12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1"/>
      <c r="K628" s="1"/>
      <c r="L628" s="1"/>
    </row>
    <row r="629" spans="1:12" ht="15.75" customHeight="1">
      <c r="A629" s="50" t="s">
        <v>104</v>
      </c>
      <c r="B629" s="38" t="s">
        <v>105</v>
      </c>
      <c r="C629" s="3" t="s">
        <v>6</v>
      </c>
      <c r="D629" s="11">
        <f aca="true" t="shared" si="136" ref="D629:I629">SUM(D630:D635)</f>
        <v>0</v>
      </c>
      <c r="E629" s="11">
        <f t="shared" si="136"/>
        <v>0</v>
      </c>
      <c r="F629" s="11">
        <f t="shared" si="136"/>
        <v>0</v>
      </c>
      <c r="G629" s="11">
        <f t="shared" si="136"/>
        <v>0</v>
      </c>
      <c r="H629" s="11">
        <f t="shared" si="136"/>
        <v>0</v>
      </c>
      <c r="I629" s="11">
        <f t="shared" si="136"/>
        <v>0</v>
      </c>
      <c r="J629" s="1"/>
      <c r="K629" s="1"/>
      <c r="L629" s="1"/>
    </row>
    <row r="630" spans="1:12" ht="15">
      <c r="A630" s="50"/>
      <c r="B630" s="39"/>
      <c r="C630" s="37" t="s">
        <v>7</v>
      </c>
      <c r="D630" s="5">
        <v>0</v>
      </c>
      <c r="E630" s="5">
        <v>0</v>
      </c>
      <c r="F630" s="5">
        <v>0</v>
      </c>
      <c r="G630" s="5">
        <v>0</v>
      </c>
      <c r="H630" s="5">
        <v>0</v>
      </c>
      <c r="I630" s="5">
        <v>0</v>
      </c>
      <c r="J630" s="1"/>
      <c r="K630" s="1"/>
      <c r="L630" s="1"/>
    </row>
    <row r="631" spans="1:12" ht="15.75" customHeight="1">
      <c r="A631" s="50"/>
      <c r="B631" s="39"/>
      <c r="C631" s="37" t="s">
        <v>8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4"/>
      <c r="K631" s="4"/>
      <c r="L631" s="1"/>
    </row>
    <row r="632" spans="1:12" ht="16.5" customHeight="1">
      <c r="A632" s="50"/>
      <c r="B632" s="39"/>
      <c r="C632" s="37" t="s">
        <v>9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8"/>
      <c r="K632" s="8"/>
      <c r="L632" s="1"/>
    </row>
    <row r="633" spans="1:12" ht="20.25" customHeight="1">
      <c r="A633" s="50"/>
      <c r="B633" s="39"/>
      <c r="C633" s="37" t="s">
        <v>10</v>
      </c>
      <c r="D633" s="5">
        <v>0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  <c r="J633" s="1"/>
      <c r="K633" s="1"/>
      <c r="L633" s="1"/>
    </row>
    <row r="634" spans="1:12" ht="15">
      <c r="A634" s="50"/>
      <c r="B634" s="39"/>
      <c r="C634" s="37" t="s">
        <v>11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1"/>
      <c r="K634" s="1"/>
      <c r="L634" s="1"/>
    </row>
    <row r="635" spans="1:12" ht="39.75" customHeight="1">
      <c r="A635" s="50"/>
      <c r="B635" s="40"/>
      <c r="C635" s="37" t="s">
        <v>12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1"/>
      <c r="K635" s="1"/>
      <c r="L635" s="1"/>
    </row>
    <row r="636" spans="1:12" ht="15.75" customHeight="1">
      <c r="A636" s="50" t="s">
        <v>106</v>
      </c>
      <c r="B636" s="38" t="s">
        <v>107</v>
      </c>
      <c r="C636" s="3" t="s">
        <v>6</v>
      </c>
      <c r="D636" s="11">
        <f aca="true" t="shared" si="137" ref="D636:I636">SUM(D637:D642)</f>
        <v>0</v>
      </c>
      <c r="E636" s="11">
        <f t="shared" si="137"/>
        <v>0</v>
      </c>
      <c r="F636" s="11">
        <f t="shared" si="137"/>
        <v>0</v>
      </c>
      <c r="G636" s="11">
        <f t="shared" si="137"/>
        <v>0</v>
      </c>
      <c r="H636" s="11">
        <f t="shared" si="137"/>
        <v>0</v>
      </c>
      <c r="I636" s="11">
        <f t="shared" si="137"/>
        <v>0</v>
      </c>
      <c r="J636" s="1"/>
      <c r="K636" s="1"/>
      <c r="L636" s="1"/>
    </row>
    <row r="637" spans="1:12" ht="15">
      <c r="A637" s="50"/>
      <c r="B637" s="39"/>
      <c r="C637" s="37" t="s">
        <v>7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1"/>
      <c r="K637" s="1"/>
      <c r="L637" s="1"/>
    </row>
    <row r="638" spans="1:12" ht="15.75" customHeight="1">
      <c r="A638" s="50"/>
      <c r="B638" s="39"/>
      <c r="C638" s="37" t="s">
        <v>8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4"/>
      <c r="K638" s="4"/>
      <c r="L638" s="1"/>
    </row>
    <row r="639" spans="1:12" ht="16.5" customHeight="1">
      <c r="A639" s="50"/>
      <c r="B639" s="39"/>
      <c r="C639" s="37" t="s">
        <v>9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4"/>
      <c r="K639" s="8"/>
      <c r="L639" s="1"/>
    </row>
    <row r="640" spans="1:12" ht="20.25" customHeight="1">
      <c r="A640" s="50"/>
      <c r="B640" s="39"/>
      <c r="C640" s="37" t="s">
        <v>10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1"/>
      <c r="K640" s="4"/>
      <c r="L640" s="1"/>
    </row>
    <row r="641" spans="1:12" ht="15">
      <c r="A641" s="50"/>
      <c r="B641" s="39"/>
      <c r="C641" s="37" t="s">
        <v>11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1"/>
      <c r="K641" s="1"/>
      <c r="L641" s="1"/>
    </row>
    <row r="642" spans="1:12" ht="39.75" customHeight="1">
      <c r="A642" s="50"/>
      <c r="B642" s="40"/>
      <c r="C642" s="37" t="s">
        <v>12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1"/>
      <c r="K642" s="1"/>
      <c r="L642" s="1"/>
    </row>
    <row r="643" spans="1:12" ht="15.75" customHeight="1">
      <c r="A643" s="50" t="s">
        <v>108</v>
      </c>
      <c r="B643" s="38" t="s">
        <v>112</v>
      </c>
      <c r="C643" s="3" t="s">
        <v>6</v>
      </c>
      <c r="D643" s="11">
        <f aca="true" t="shared" si="138" ref="D643:I643">SUM(D644:D649)</f>
        <v>0</v>
      </c>
      <c r="E643" s="11">
        <f t="shared" si="138"/>
        <v>0</v>
      </c>
      <c r="F643" s="11">
        <f t="shared" si="138"/>
        <v>0</v>
      </c>
      <c r="G643" s="11">
        <f t="shared" si="138"/>
        <v>0</v>
      </c>
      <c r="H643" s="11">
        <f t="shared" si="138"/>
        <v>0</v>
      </c>
      <c r="I643" s="11">
        <f t="shared" si="138"/>
        <v>0</v>
      </c>
      <c r="J643" s="1"/>
      <c r="K643" s="1"/>
      <c r="L643" s="1"/>
    </row>
    <row r="644" spans="1:12" ht="15">
      <c r="A644" s="50"/>
      <c r="B644" s="39"/>
      <c r="C644" s="37" t="s">
        <v>7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1"/>
      <c r="K644" s="1"/>
      <c r="L644" s="1"/>
    </row>
    <row r="645" spans="1:12" ht="15.75" customHeight="1">
      <c r="A645" s="50"/>
      <c r="B645" s="39"/>
      <c r="C645" s="37" t="s">
        <v>8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4"/>
      <c r="K645" s="4"/>
      <c r="L645" s="1"/>
    </row>
    <row r="646" spans="1:12" ht="16.5" customHeight="1">
      <c r="A646" s="50"/>
      <c r="B646" s="39"/>
      <c r="C646" s="37" t="s">
        <v>9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4"/>
      <c r="K646" s="8"/>
      <c r="L646" s="1"/>
    </row>
    <row r="647" spans="1:12" ht="20.25" customHeight="1">
      <c r="A647" s="50"/>
      <c r="B647" s="39"/>
      <c r="C647" s="37" t="s">
        <v>10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4"/>
      <c r="K647" s="1"/>
      <c r="L647" s="1"/>
    </row>
    <row r="648" spans="1:12" ht="15">
      <c r="A648" s="50"/>
      <c r="B648" s="39"/>
      <c r="C648" s="37" t="s">
        <v>11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1"/>
      <c r="K648" s="1"/>
      <c r="L648" s="1"/>
    </row>
    <row r="649" spans="1:12" ht="39.75" customHeight="1">
      <c r="A649" s="50"/>
      <c r="B649" s="40"/>
      <c r="C649" s="37" t="s">
        <v>12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1"/>
      <c r="K649" s="1"/>
      <c r="L649" s="1"/>
    </row>
    <row r="650" spans="1:12" ht="15.75" customHeight="1">
      <c r="A650" s="50" t="s">
        <v>109</v>
      </c>
      <c r="B650" s="38" t="s">
        <v>113</v>
      </c>
      <c r="C650" s="3" t="s">
        <v>6</v>
      </c>
      <c r="D650" s="11">
        <f aca="true" t="shared" si="139" ref="D650:I650">SUM(D651:D656)</f>
        <v>0</v>
      </c>
      <c r="E650" s="11">
        <f t="shared" si="139"/>
        <v>0</v>
      </c>
      <c r="F650" s="11">
        <f t="shared" si="139"/>
        <v>0</v>
      </c>
      <c r="G650" s="11">
        <f t="shared" si="139"/>
        <v>0</v>
      </c>
      <c r="H650" s="11">
        <f t="shared" si="139"/>
        <v>0</v>
      </c>
      <c r="I650" s="11">
        <f t="shared" si="139"/>
        <v>0</v>
      </c>
      <c r="J650" s="1"/>
      <c r="K650" s="1"/>
      <c r="L650" s="1"/>
    </row>
    <row r="651" spans="1:12" ht="15">
      <c r="A651" s="50"/>
      <c r="B651" s="39"/>
      <c r="C651" s="37" t="s">
        <v>7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1"/>
      <c r="K651" s="1"/>
      <c r="L651" s="1"/>
    </row>
    <row r="652" spans="1:12" ht="15.75" customHeight="1">
      <c r="A652" s="50"/>
      <c r="B652" s="39"/>
      <c r="C652" s="37" t="s">
        <v>8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1"/>
      <c r="K652" s="9"/>
      <c r="L652" s="1"/>
    </row>
    <row r="653" spans="1:12" ht="16.5" customHeight="1">
      <c r="A653" s="50"/>
      <c r="B653" s="39"/>
      <c r="C653" s="37" t="s">
        <v>9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1"/>
      <c r="K653" s="1"/>
      <c r="L653" s="1"/>
    </row>
    <row r="654" spans="1:12" ht="20.25" customHeight="1">
      <c r="A654" s="50"/>
      <c r="B654" s="39"/>
      <c r="C654" s="37" t="s">
        <v>10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1"/>
      <c r="K654" s="1"/>
      <c r="L654" s="1"/>
    </row>
    <row r="655" spans="1:12" ht="15">
      <c r="A655" s="50"/>
      <c r="B655" s="39"/>
      <c r="C655" s="37" t="s">
        <v>11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1"/>
      <c r="K655" s="1"/>
      <c r="L655" s="1"/>
    </row>
    <row r="656" spans="1:12" ht="33" customHeight="1">
      <c r="A656" s="50"/>
      <c r="B656" s="40"/>
      <c r="C656" s="37" t="s">
        <v>12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1"/>
      <c r="K656" s="1"/>
      <c r="L656" s="1"/>
    </row>
    <row r="657" spans="1:12" ht="15.75" customHeight="1">
      <c r="A657" s="50" t="s">
        <v>110</v>
      </c>
      <c r="B657" s="38" t="s">
        <v>114</v>
      </c>
      <c r="C657" s="3" t="s">
        <v>6</v>
      </c>
      <c r="D657" s="11">
        <f aca="true" t="shared" si="140" ref="D657:I657">SUM(D658:D663)</f>
        <v>0</v>
      </c>
      <c r="E657" s="11">
        <f t="shared" si="140"/>
        <v>0</v>
      </c>
      <c r="F657" s="11">
        <f t="shared" si="140"/>
        <v>0</v>
      </c>
      <c r="G657" s="11">
        <f t="shared" si="140"/>
        <v>0</v>
      </c>
      <c r="H657" s="11">
        <f t="shared" si="140"/>
        <v>0</v>
      </c>
      <c r="I657" s="11">
        <f t="shared" si="140"/>
        <v>0</v>
      </c>
      <c r="J657" s="1"/>
      <c r="K657" s="1"/>
      <c r="L657" s="1"/>
    </row>
    <row r="658" spans="1:12" ht="15">
      <c r="A658" s="50"/>
      <c r="B658" s="39"/>
      <c r="C658" s="37" t="s">
        <v>7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1"/>
      <c r="K658" s="1"/>
      <c r="L658" s="1"/>
    </row>
    <row r="659" spans="1:12" ht="15.75" customHeight="1">
      <c r="A659" s="50"/>
      <c r="B659" s="39"/>
      <c r="C659" s="37" t="s">
        <v>8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1"/>
      <c r="K659" s="8"/>
      <c r="L659" s="1"/>
    </row>
    <row r="660" spans="1:12" ht="16.5" customHeight="1">
      <c r="A660" s="50"/>
      <c r="B660" s="39"/>
      <c r="C660" s="37" t="s">
        <v>9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1"/>
      <c r="K660" s="4"/>
      <c r="L660" s="1"/>
    </row>
    <row r="661" spans="1:12" ht="20.25" customHeight="1">
      <c r="A661" s="50"/>
      <c r="B661" s="39"/>
      <c r="C661" s="37" t="s">
        <v>10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1"/>
      <c r="K661" s="1"/>
      <c r="L661" s="1"/>
    </row>
    <row r="662" spans="1:12" ht="15">
      <c r="A662" s="50"/>
      <c r="B662" s="39"/>
      <c r="C662" s="37" t="s">
        <v>11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1"/>
      <c r="K662" s="1"/>
      <c r="L662" s="1"/>
    </row>
    <row r="663" spans="1:12" ht="39.75" customHeight="1">
      <c r="A663" s="50"/>
      <c r="B663" s="40"/>
      <c r="C663" s="37" t="s">
        <v>12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1"/>
      <c r="K663" s="1"/>
      <c r="L663" s="1"/>
    </row>
    <row r="664" spans="1:12" ht="15.75" customHeight="1">
      <c r="A664" s="50" t="s">
        <v>111</v>
      </c>
      <c r="B664" s="38" t="s">
        <v>115</v>
      </c>
      <c r="C664" s="3" t="s">
        <v>6</v>
      </c>
      <c r="D664" s="11">
        <f aca="true" t="shared" si="141" ref="D664:I664">SUM(D665:D670)</f>
        <v>0</v>
      </c>
      <c r="E664" s="11">
        <f t="shared" si="141"/>
        <v>0</v>
      </c>
      <c r="F664" s="11">
        <f t="shared" si="141"/>
        <v>0</v>
      </c>
      <c r="G664" s="11">
        <f t="shared" si="141"/>
        <v>0</v>
      </c>
      <c r="H664" s="11">
        <f t="shared" si="141"/>
        <v>0</v>
      </c>
      <c r="I664" s="11">
        <f t="shared" si="141"/>
        <v>0</v>
      </c>
      <c r="J664" s="1"/>
      <c r="K664" s="1"/>
      <c r="L664" s="1"/>
    </row>
    <row r="665" spans="1:12" ht="15">
      <c r="A665" s="50"/>
      <c r="B665" s="39"/>
      <c r="C665" s="37" t="s">
        <v>7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1"/>
      <c r="K665" s="1"/>
      <c r="L665" s="1"/>
    </row>
    <row r="666" spans="1:12" ht="15.75" customHeight="1">
      <c r="A666" s="50"/>
      <c r="B666" s="39"/>
      <c r="C666" s="37" t="s">
        <v>8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8"/>
      <c r="K666" s="4"/>
      <c r="L666" s="1"/>
    </row>
    <row r="667" spans="1:12" ht="16.5" customHeight="1">
      <c r="A667" s="50"/>
      <c r="B667" s="39"/>
      <c r="C667" s="37" t="s">
        <v>9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1"/>
      <c r="K667" s="4"/>
      <c r="L667" s="1"/>
    </row>
    <row r="668" spans="1:12" ht="20.25" customHeight="1">
      <c r="A668" s="50"/>
      <c r="B668" s="39"/>
      <c r="C668" s="37" t="s">
        <v>10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1"/>
      <c r="K668" s="1"/>
      <c r="L668" s="1"/>
    </row>
    <row r="669" spans="1:12" ht="15">
      <c r="A669" s="50"/>
      <c r="B669" s="39"/>
      <c r="C669" s="37" t="s">
        <v>11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1"/>
      <c r="K669" s="1"/>
      <c r="L669" s="1"/>
    </row>
    <row r="670" spans="1:12" ht="58.5" customHeight="1">
      <c r="A670" s="50"/>
      <c r="B670" s="40"/>
      <c r="C670" s="37" t="s">
        <v>12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1"/>
      <c r="K670" s="1"/>
      <c r="L670" s="1"/>
    </row>
    <row r="671" spans="1:12" ht="15.75" customHeight="1">
      <c r="A671" s="56" t="s">
        <v>116</v>
      </c>
      <c r="B671" s="56" t="s">
        <v>117</v>
      </c>
      <c r="C671" s="3" t="s">
        <v>6</v>
      </c>
      <c r="D671" s="12">
        <f aca="true" t="shared" si="142" ref="D671:I671">SUM(D672:D677)</f>
        <v>45062.17058</v>
      </c>
      <c r="E671" s="12">
        <f t="shared" si="142"/>
        <v>2993.6482000000005</v>
      </c>
      <c r="F671" s="12">
        <f t="shared" si="142"/>
        <v>1906.13983</v>
      </c>
      <c r="G671" s="12">
        <f t="shared" si="142"/>
        <v>0</v>
      </c>
      <c r="H671" s="12">
        <f t="shared" si="142"/>
        <v>0</v>
      </c>
      <c r="I671" s="12">
        <f t="shared" si="142"/>
        <v>0</v>
      </c>
      <c r="J671" s="1"/>
      <c r="K671" s="1"/>
      <c r="L671" s="1"/>
    </row>
    <row r="672" spans="1:12" ht="15">
      <c r="A672" s="56"/>
      <c r="B672" s="56"/>
      <c r="C672" s="37" t="s">
        <v>7</v>
      </c>
      <c r="D672" s="2">
        <f aca="true" t="shared" si="143" ref="D672:I677">D679+D798</f>
        <v>2199.40418</v>
      </c>
      <c r="E672" s="2">
        <f t="shared" si="143"/>
        <v>2263.1952</v>
      </c>
      <c r="F672" s="2">
        <f>F679+F798</f>
        <v>1248.51483</v>
      </c>
      <c r="G672" s="2">
        <f t="shared" si="143"/>
        <v>0</v>
      </c>
      <c r="H672" s="2">
        <f t="shared" si="143"/>
        <v>0</v>
      </c>
      <c r="I672" s="2">
        <f t="shared" si="143"/>
        <v>0</v>
      </c>
      <c r="J672" s="1"/>
      <c r="K672" s="1"/>
      <c r="L672" s="1"/>
    </row>
    <row r="673" spans="1:12" ht="15.75" customHeight="1">
      <c r="A673" s="56"/>
      <c r="B673" s="56"/>
      <c r="C673" s="37" t="s">
        <v>8</v>
      </c>
      <c r="D673" s="2">
        <f t="shared" si="143"/>
        <v>31366.2909</v>
      </c>
      <c r="E673" s="2">
        <f t="shared" si="143"/>
        <v>427.153</v>
      </c>
      <c r="F673" s="2">
        <f t="shared" si="143"/>
        <v>265.44123</v>
      </c>
      <c r="G673" s="2">
        <f t="shared" si="143"/>
        <v>0</v>
      </c>
      <c r="H673" s="2">
        <f t="shared" si="143"/>
        <v>0</v>
      </c>
      <c r="I673" s="2">
        <f t="shared" si="143"/>
        <v>0</v>
      </c>
      <c r="J673" s="1"/>
      <c r="K673" s="1"/>
      <c r="L673" s="1"/>
    </row>
    <row r="674" spans="1:12" ht="16.5" customHeight="1">
      <c r="A674" s="56"/>
      <c r="B674" s="56"/>
      <c r="C674" s="37" t="s">
        <v>9</v>
      </c>
      <c r="D674" s="2">
        <f t="shared" si="143"/>
        <v>11496.4755</v>
      </c>
      <c r="E674" s="2">
        <f t="shared" si="143"/>
        <v>303.3</v>
      </c>
      <c r="F674" s="2">
        <f t="shared" si="143"/>
        <v>392.18377</v>
      </c>
      <c r="G674" s="2">
        <f t="shared" si="143"/>
        <v>0</v>
      </c>
      <c r="H674" s="2">
        <f t="shared" si="143"/>
        <v>0</v>
      </c>
      <c r="I674" s="2">
        <f t="shared" si="143"/>
        <v>0</v>
      </c>
      <c r="J674" s="4"/>
      <c r="K674" s="4"/>
      <c r="L674" s="1"/>
    </row>
    <row r="675" spans="1:12" ht="20.25" customHeight="1">
      <c r="A675" s="56"/>
      <c r="B675" s="56"/>
      <c r="C675" s="37" t="s">
        <v>10</v>
      </c>
      <c r="D675" s="5">
        <f t="shared" si="143"/>
        <v>0</v>
      </c>
      <c r="E675" s="5">
        <f t="shared" si="143"/>
        <v>0</v>
      </c>
      <c r="F675" s="5">
        <f t="shared" si="143"/>
        <v>0</v>
      </c>
      <c r="G675" s="5">
        <f t="shared" si="143"/>
        <v>0</v>
      </c>
      <c r="H675" s="5">
        <f t="shared" si="143"/>
        <v>0</v>
      </c>
      <c r="I675" s="5">
        <f t="shared" si="143"/>
        <v>0</v>
      </c>
      <c r="J675" s="1"/>
      <c r="K675" s="1"/>
      <c r="L675" s="1"/>
    </row>
    <row r="676" spans="1:12" ht="15">
      <c r="A676" s="56"/>
      <c r="B676" s="56"/>
      <c r="C676" s="37" t="s">
        <v>11</v>
      </c>
      <c r="D676" s="5">
        <f t="shared" si="143"/>
        <v>0</v>
      </c>
      <c r="E676" s="5">
        <f t="shared" si="143"/>
        <v>0</v>
      </c>
      <c r="F676" s="5">
        <f t="shared" si="143"/>
        <v>0</v>
      </c>
      <c r="G676" s="5">
        <f t="shared" si="143"/>
        <v>0</v>
      </c>
      <c r="H676" s="5">
        <f t="shared" si="143"/>
        <v>0</v>
      </c>
      <c r="I676" s="5">
        <f t="shared" si="143"/>
        <v>0</v>
      </c>
      <c r="J676" s="1"/>
      <c r="K676" s="1"/>
      <c r="L676" s="1"/>
    </row>
    <row r="677" spans="1:12" ht="39.75" customHeight="1">
      <c r="A677" s="56"/>
      <c r="B677" s="56"/>
      <c r="C677" s="37" t="s">
        <v>12</v>
      </c>
      <c r="D677" s="5">
        <f t="shared" si="143"/>
        <v>0</v>
      </c>
      <c r="E677" s="5">
        <f t="shared" si="143"/>
        <v>0</v>
      </c>
      <c r="F677" s="5">
        <f t="shared" si="143"/>
        <v>0</v>
      </c>
      <c r="G677" s="5">
        <f t="shared" si="143"/>
        <v>0</v>
      </c>
      <c r="H677" s="5">
        <f t="shared" si="143"/>
        <v>0</v>
      </c>
      <c r="I677" s="5">
        <f t="shared" si="143"/>
        <v>0</v>
      </c>
      <c r="J677" s="1"/>
      <c r="K677" s="1"/>
      <c r="L677" s="1"/>
    </row>
    <row r="678" spans="1:12" ht="15.75" customHeight="1">
      <c r="A678" s="50" t="s">
        <v>15</v>
      </c>
      <c r="B678" s="38" t="s">
        <v>118</v>
      </c>
      <c r="C678" s="3" t="s">
        <v>6</v>
      </c>
      <c r="D678" s="11">
        <f aca="true" t="shared" si="144" ref="D678:I678">SUM(D679:D684)</f>
        <v>43306.19358000001</v>
      </c>
      <c r="E678" s="11">
        <f t="shared" si="144"/>
        <v>1646.0000000000002</v>
      </c>
      <c r="F678" s="11">
        <f t="shared" si="144"/>
        <v>748.51483</v>
      </c>
      <c r="G678" s="11">
        <f t="shared" si="144"/>
        <v>0</v>
      </c>
      <c r="H678" s="11">
        <f t="shared" si="144"/>
        <v>0</v>
      </c>
      <c r="I678" s="11">
        <f t="shared" si="144"/>
        <v>0</v>
      </c>
      <c r="J678" s="1"/>
      <c r="K678" s="1"/>
      <c r="L678" s="1"/>
    </row>
    <row r="679" spans="1:12" ht="15">
      <c r="A679" s="50"/>
      <c r="B679" s="39"/>
      <c r="C679" s="37" t="s">
        <v>7</v>
      </c>
      <c r="D679" s="5">
        <f aca="true" t="shared" si="145" ref="D679:I684">D686+D763</f>
        <v>1749.40418</v>
      </c>
      <c r="E679" s="5">
        <f t="shared" si="145"/>
        <v>1646.0000000000002</v>
      </c>
      <c r="F679" s="5">
        <f>F686+F763</f>
        <v>748.51483</v>
      </c>
      <c r="G679" s="5">
        <f t="shared" si="145"/>
        <v>0</v>
      </c>
      <c r="H679" s="5">
        <f t="shared" si="145"/>
        <v>0</v>
      </c>
      <c r="I679" s="5">
        <f t="shared" si="145"/>
        <v>0</v>
      </c>
      <c r="J679" s="1"/>
      <c r="K679" s="1"/>
      <c r="L679" s="1"/>
    </row>
    <row r="680" spans="1:12" ht="15.75" customHeight="1">
      <c r="A680" s="50"/>
      <c r="B680" s="39"/>
      <c r="C680" s="37" t="s">
        <v>8</v>
      </c>
      <c r="D680" s="2">
        <f t="shared" si="145"/>
        <v>30625.6139</v>
      </c>
      <c r="E680" s="2">
        <f t="shared" si="145"/>
        <v>0</v>
      </c>
      <c r="F680" s="2">
        <f t="shared" si="145"/>
        <v>0</v>
      </c>
      <c r="G680" s="2">
        <f t="shared" si="145"/>
        <v>0</v>
      </c>
      <c r="H680" s="2">
        <f t="shared" si="145"/>
        <v>0</v>
      </c>
      <c r="I680" s="2">
        <f t="shared" si="145"/>
        <v>0</v>
      </c>
      <c r="J680" s="10"/>
      <c r="K680" s="1"/>
      <c r="L680" s="1"/>
    </row>
    <row r="681" spans="1:12" ht="16.5" customHeight="1">
      <c r="A681" s="50"/>
      <c r="B681" s="39"/>
      <c r="C681" s="37" t="s">
        <v>9</v>
      </c>
      <c r="D681" s="2">
        <f t="shared" si="145"/>
        <v>10931.175500000001</v>
      </c>
      <c r="E681" s="2">
        <f t="shared" si="145"/>
        <v>0</v>
      </c>
      <c r="F681" s="2">
        <f t="shared" si="145"/>
        <v>0</v>
      </c>
      <c r="G681" s="2">
        <f t="shared" si="145"/>
        <v>0</v>
      </c>
      <c r="H681" s="2">
        <f t="shared" si="145"/>
        <v>0</v>
      </c>
      <c r="I681" s="2">
        <f t="shared" si="145"/>
        <v>0</v>
      </c>
      <c r="J681" s="1"/>
      <c r="K681" s="8"/>
      <c r="L681" s="1"/>
    </row>
    <row r="682" spans="1:12" ht="20.25" customHeight="1">
      <c r="A682" s="50"/>
      <c r="B682" s="39"/>
      <c r="C682" s="37" t="s">
        <v>10</v>
      </c>
      <c r="D682" s="5">
        <f t="shared" si="145"/>
        <v>0</v>
      </c>
      <c r="E682" s="5">
        <f t="shared" si="145"/>
        <v>0</v>
      </c>
      <c r="F682" s="5">
        <f t="shared" si="145"/>
        <v>0</v>
      </c>
      <c r="G682" s="5">
        <f t="shared" si="145"/>
        <v>0</v>
      </c>
      <c r="H682" s="5">
        <f t="shared" si="145"/>
        <v>0</v>
      </c>
      <c r="I682" s="5">
        <f t="shared" si="145"/>
        <v>0</v>
      </c>
      <c r="J682" s="1"/>
      <c r="K682" s="1"/>
      <c r="L682" s="1"/>
    </row>
    <row r="683" spans="1:12" ht="15">
      <c r="A683" s="50"/>
      <c r="B683" s="39"/>
      <c r="C683" s="37" t="s">
        <v>11</v>
      </c>
      <c r="D683" s="5">
        <f t="shared" si="145"/>
        <v>0</v>
      </c>
      <c r="E683" s="5">
        <f t="shared" si="145"/>
        <v>0</v>
      </c>
      <c r="F683" s="5">
        <f t="shared" si="145"/>
        <v>0</v>
      </c>
      <c r="G683" s="5">
        <f t="shared" si="145"/>
        <v>0</v>
      </c>
      <c r="H683" s="5">
        <f t="shared" si="145"/>
        <v>0</v>
      </c>
      <c r="I683" s="5">
        <f t="shared" si="145"/>
        <v>0</v>
      </c>
      <c r="J683" s="1"/>
      <c r="K683" s="1"/>
      <c r="L683" s="1"/>
    </row>
    <row r="684" spans="1:12" ht="39.75" customHeight="1">
      <c r="A684" s="50"/>
      <c r="B684" s="40"/>
      <c r="C684" s="37" t="s">
        <v>12</v>
      </c>
      <c r="D684" s="5">
        <f t="shared" si="145"/>
        <v>0</v>
      </c>
      <c r="E684" s="5">
        <f t="shared" si="145"/>
        <v>0</v>
      </c>
      <c r="F684" s="5">
        <f t="shared" si="145"/>
        <v>0</v>
      </c>
      <c r="G684" s="5">
        <f t="shared" si="145"/>
        <v>0</v>
      </c>
      <c r="H684" s="5">
        <f t="shared" si="145"/>
        <v>0</v>
      </c>
      <c r="I684" s="5">
        <f t="shared" si="145"/>
        <v>0</v>
      </c>
      <c r="J684" s="1"/>
      <c r="K684" s="1"/>
      <c r="L684" s="1"/>
    </row>
    <row r="685" spans="1:12" ht="15.75" customHeight="1">
      <c r="A685" s="50" t="s">
        <v>17</v>
      </c>
      <c r="B685" s="38" t="s">
        <v>119</v>
      </c>
      <c r="C685" s="3" t="s">
        <v>6</v>
      </c>
      <c r="D685" s="11">
        <f aca="true" t="shared" si="146" ref="D685:I685">SUM(D686:D691)</f>
        <v>42156.66458</v>
      </c>
      <c r="E685" s="11">
        <f t="shared" si="146"/>
        <v>0</v>
      </c>
      <c r="F685" s="11">
        <f t="shared" si="146"/>
        <v>186.879</v>
      </c>
      <c r="G685" s="11">
        <f t="shared" si="146"/>
        <v>0</v>
      </c>
      <c r="H685" s="11">
        <f t="shared" si="146"/>
        <v>0</v>
      </c>
      <c r="I685" s="11">
        <f t="shared" si="146"/>
        <v>0</v>
      </c>
      <c r="J685" s="1"/>
      <c r="K685" s="1"/>
      <c r="L685" s="1"/>
    </row>
    <row r="686" spans="1:12" ht="15">
      <c r="A686" s="50"/>
      <c r="B686" s="39"/>
      <c r="C686" s="37" t="s">
        <v>7</v>
      </c>
      <c r="D686" s="5">
        <f aca="true" t="shared" si="147" ref="D686:D691">D693+D700+D707+D714+D742</f>
        <v>599.87518</v>
      </c>
      <c r="E686" s="5">
        <f>E693+E700+E707+E714+E721+E728+E735+E742</f>
        <v>0</v>
      </c>
      <c r="F686" s="5">
        <f>F693+F700+F707+F714+F721+F728+F735+F742+F749+F756</f>
        <v>186.879</v>
      </c>
      <c r="G686" s="5">
        <f>G693+G700+G707+G714+G721+G728+G735+G742</f>
        <v>0</v>
      </c>
      <c r="H686" s="5">
        <f>H693+H700+H707+H714+H721+H728+H735+H742</f>
        <v>0</v>
      </c>
      <c r="I686" s="5">
        <f>I693+I700+I707+I714+I721+I728+I735+I742</f>
        <v>0</v>
      </c>
      <c r="J686" s="1"/>
      <c r="K686" s="1"/>
      <c r="L686" s="1"/>
    </row>
    <row r="687" spans="1:12" ht="15.75" customHeight="1">
      <c r="A687" s="50"/>
      <c r="B687" s="39"/>
      <c r="C687" s="37" t="s">
        <v>8</v>
      </c>
      <c r="D687" s="2">
        <f t="shared" si="147"/>
        <v>30625.6139</v>
      </c>
      <c r="E687" s="5">
        <f aca="true" t="shared" si="148" ref="E687:I691">E694+E701+E708+E715+E722+E729+E736+E743</f>
        <v>0</v>
      </c>
      <c r="F687" s="5">
        <f t="shared" si="148"/>
        <v>0</v>
      </c>
      <c r="G687" s="5">
        <f t="shared" si="148"/>
        <v>0</v>
      </c>
      <c r="H687" s="5">
        <f t="shared" si="148"/>
        <v>0</v>
      </c>
      <c r="I687" s="5">
        <f t="shared" si="148"/>
        <v>0</v>
      </c>
      <c r="J687" s="8"/>
      <c r="K687" s="4"/>
      <c r="L687" s="1"/>
    </row>
    <row r="688" spans="1:12" ht="16.5" customHeight="1">
      <c r="A688" s="50"/>
      <c r="B688" s="39"/>
      <c r="C688" s="37" t="s">
        <v>9</v>
      </c>
      <c r="D688" s="2">
        <f t="shared" si="147"/>
        <v>10931.175500000001</v>
      </c>
      <c r="E688" s="5">
        <f t="shared" si="148"/>
        <v>0</v>
      </c>
      <c r="F688" s="5">
        <f t="shared" si="148"/>
        <v>0</v>
      </c>
      <c r="G688" s="5">
        <f t="shared" si="148"/>
        <v>0</v>
      </c>
      <c r="H688" s="5">
        <f t="shared" si="148"/>
        <v>0</v>
      </c>
      <c r="I688" s="5">
        <f t="shared" si="148"/>
        <v>0</v>
      </c>
      <c r="J688" s="1"/>
      <c r="K688" s="8"/>
      <c r="L688" s="1"/>
    </row>
    <row r="689" spans="1:12" ht="20.25" customHeight="1">
      <c r="A689" s="50"/>
      <c r="B689" s="39"/>
      <c r="C689" s="37" t="s">
        <v>10</v>
      </c>
      <c r="D689" s="5">
        <f t="shared" si="147"/>
        <v>0</v>
      </c>
      <c r="E689" s="5">
        <f t="shared" si="148"/>
        <v>0</v>
      </c>
      <c r="F689" s="5">
        <f t="shared" si="148"/>
        <v>0</v>
      </c>
      <c r="G689" s="5">
        <f t="shared" si="148"/>
        <v>0</v>
      </c>
      <c r="H689" s="5">
        <f t="shared" si="148"/>
        <v>0</v>
      </c>
      <c r="I689" s="5">
        <f t="shared" si="148"/>
        <v>0</v>
      </c>
      <c r="J689" s="1"/>
      <c r="K689" s="1"/>
      <c r="L689" s="1"/>
    </row>
    <row r="690" spans="1:12" ht="15">
      <c r="A690" s="50"/>
      <c r="B690" s="39"/>
      <c r="C690" s="37" t="s">
        <v>11</v>
      </c>
      <c r="D690" s="5">
        <f t="shared" si="147"/>
        <v>0</v>
      </c>
      <c r="E690" s="5">
        <f t="shared" si="148"/>
        <v>0</v>
      </c>
      <c r="F690" s="5">
        <f t="shared" si="148"/>
        <v>0</v>
      </c>
      <c r="G690" s="5">
        <f t="shared" si="148"/>
        <v>0</v>
      </c>
      <c r="H690" s="5">
        <f t="shared" si="148"/>
        <v>0</v>
      </c>
      <c r="I690" s="5">
        <f t="shared" si="148"/>
        <v>0</v>
      </c>
      <c r="J690" s="1"/>
      <c r="K690" s="1"/>
      <c r="L690" s="1"/>
    </row>
    <row r="691" spans="1:12" ht="39.75" customHeight="1">
      <c r="A691" s="50"/>
      <c r="B691" s="40"/>
      <c r="C691" s="37" t="s">
        <v>12</v>
      </c>
      <c r="D691" s="5">
        <f t="shared" si="147"/>
        <v>0</v>
      </c>
      <c r="E691" s="5">
        <f t="shared" si="148"/>
        <v>0</v>
      </c>
      <c r="F691" s="5">
        <f t="shared" si="148"/>
        <v>0</v>
      </c>
      <c r="G691" s="5">
        <f t="shared" si="148"/>
        <v>0</v>
      </c>
      <c r="H691" s="5">
        <f t="shared" si="148"/>
        <v>0</v>
      </c>
      <c r="I691" s="5">
        <f t="shared" si="148"/>
        <v>0</v>
      </c>
      <c r="J691" s="1"/>
      <c r="K691" s="1"/>
      <c r="L691" s="1"/>
    </row>
    <row r="692" spans="1:12" ht="15.75" customHeight="1">
      <c r="A692" s="50" t="s">
        <v>22</v>
      </c>
      <c r="B692" s="38" t="s">
        <v>120</v>
      </c>
      <c r="C692" s="3" t="s">
        <v>6</v>
      </c>
      <c r="D692" s="3">
        <f aca="true" t="shared" si="149" ref="D692:I692">SUM(D693:D698)</f>
        <v>11788.3645</v>
      </c>
      <c r="E692" s="11">
        <f t="shared" si="149"/>
        <v>0</v>
      </c>
      <c r="F692" s="11">
        <f t="shared" si="149"/>
        <v>0</v>
      </c>
      <c r="G692" s="11">
        <f t="shared" si="149"/>
        <v>0</v>
      </c>
      <c r="H692" s="11">
        <f t="shared" si="149"/>
        <v>0</v>
      </c>
      <c r="I692" s="11">
        <f t="shared" si="149"/>
        <v>0</v>
      </c>
      <c r="J692" s="1"/>
      <c r="K692" s="1"/>
      <c r="L692" s="1"/>
    </row>
    <row r="693" spans="1:12" ht="15">
      <c r="A693" s="50"/>
      <c r="B693" s="39"/>
      <c r="C693" s="37" t="s">
        <v>7</v>
      </c>
      <c r="D693" s="5">
        <v>511.9645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1"/>
      <c r="K693" s="1"/>
      <c r="L693" s="1"/>
    </row>
    <row r="694" spans="1:12" ht="15.75" customHeight="1">
      <c r="A694" s="50"/>
      <c r="B694" s="39"/>
      <c r="C694" s="37" t="s">
        <v>8</v>
      </c>
      <c r="D694" s="2">
        <v>11276.4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4"/>
      <c r="K694" s="8"/>
      <c r="L694" s="1"/>
    </row>
    <row r="695" spans="1:12" ht="16.5" customHeight="1">
      <c r="A695" s="50"/>
      <c r="B695" s="39"/>
      <c r="C695" s="37" t="s">
        <v>9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1"/>
      <c r="K695" s="8"/>
      <c r="L695" s="1"/>
    </row>
    <row r="696" spans="1:12" ht="20.25" customHeight="1">
      <c r="A696" s="50"/>
      <c r="B696" s="39"/>
      <c r="C696" s="37" t="s">
        <v>10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1"/>
      <c r="K696" s="1"/>
      <c r="L696" s="1"/>
    </row>
    <row r="697" spans="1:12" ht="15">
      <c r="A697" s="50"/>
      <c r="B697" s="39"/>
      <c r="C697" s="37" t="s">
        <v>11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1"/>
      <c r="K697" s="1"/>
      <c r="L697" s="1"/>
    </row>
    <row r="698" spans="1:12" ht="39.75" customHeight="1">
      <c r="A698" s="50"/>
      <c r="B698" s="40"/>
      <c r="C698" s="37" t="s">
        <v>12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1"/>
      <c r="K698" s="1"/>
      <c r="L698" s="1"/>
    </row>
    <row r="699" spans="1:12" ht="15.75" customHeight="1">
      <c r="A699" s="50" t="s">
        <v>95</v>
      </c>
      <c r="B699" s="38" t="s">
        <v>121</v>
      </c>
      <c r="C699" s="3" t="s">
        <v>6</v>
      </c>
      <c r="D699" s="3">
        <f aca="true" t="shared" si="150" ref="D699:I699">SUM(D700:D705)</f>
        <v>8721.4538</v>
      </c>
      <c r="E699" s="11">
        <f t="shared" si="150"/>
        <v>0</v>
      </c>
      <c r="F699" s="11">
        <f t="shared" si="150"/>
        <v>0</v>
      </c>
      <c r="G699" s="11">
        <f t="shared" si="150"/>
        <v>0</v>
      </c>
      <c r="H699" s="11">
        <f t="shared" si="150"/>
        <v>0</v>
      </c>
      <c r="I699" s="11">
        <f t="shared" si="150"/>
        <v>0</v>
      </c>
      <c r="J699" s="1"/>
      <c r="K699" s="1"/>
      <c r="L699" s="1"/>
    </row>
    <row r="700" spans="1:12" ht="15">
      <c r="A700" s="50"/>
      <c r="B700" s="39"/>
      <c r="C700" s="37" t="s">
        <v>7</v>
      </c>
      <c r="D700" s="5">
        <v>42.7282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1"/>
      <c r="K700" s="1"/>
      <c r="L700" s="1"/>
    </row>
    <row r="701" spans="1:12" ht="15.75" customHeight="1">
      <c r="A701" s="50"/>
      <c r="B701" s="39"/>
      <c r="C701" s="37" t="s">
        <v>8</v>
      </c>
      <c r="D701" s="2">
        <v>6319.4256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4"/>
      <c r="K701" s="1"/>
      <c r="L701" s="1"/>
    </row>
    <row r="702" spans="1:12" ht="16.5" customHeight="1">
      <c r="A702" s="50"/>
      <c r="B702" s="39"/>
      <c r="C702" s="37" t="s">
        <v>9</v>
      </c>
      <c r="D702" s="2">
        <v>2359.3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8"/>
      <c r="K702" s="8"/>
      <c r="L702" s="1"/>
    </row>
    <row r="703" spans="1:12" ht="20.25" customHeight="1">
      <c r="A703" s="50"/>
      <c r="B703" s="39"/>
      <c r="C703" s="37" t="s">
        <v>10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1"/>
      <c r="K703" s="1"/>
      <c r="L703" s="1"/>
    </row>
    <row r="704" spans="1:12" ht="15">
      <c r="A704" s="50"/>
      <c r="B704" s="39"/>
      <c r="C704" s="37" t="s">
        <v>11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1"/>
      <c r="K704" s="1"/>
      <c r="L704" s="1"/>
    </row>
    <row r="705" spans="1:12" ht="39.75" customHeight="1">
      <c r="A705" s="50"/>
      <c r="B705" s="40"/>
      <c r="C705" s="37" t="s">
        <v>12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1"/>
      <c r="K705" s="1"/>
      <c r="L705" s="1"/>
    </row>
    <row r="706" spans="1:12" ht="15.75" customHeight="1">
      <c r="A706" s="50" t="s">
        <v>96</v>
      </c>
      <c r="B706" s="38" t="s">
        <v>122</v>
      </c>
      <c r="C706" s="3" t="s">
        <v>6</v>
      </c>
      <c r="D706" s="11">
        <f aca="true" t="shared" si="151" ref="D706:I706">SUM(D707:D712)</f>
        <v>21646.846279999998</v>
      </c>
      <c r="E706" s="11">
        <f t="shared" si="151"/>
        <v>0</v>
      </c>
      <c r="F706" s="11">
        <f t="shared" si="151"/>
        <v>0</v>
      </c>
      <c r="G706" s="11">
        <f t="shared" si="151"/>
        <v>0</v>
      </c>
      <c r="H706" s="11">
        <f t="shared" si="151"/>
        <v>0</v>
      </c>
      <c r="I706" s="11">
        <f t="shared" si="151"/>
        <v>0</v>
      </c>
      <c r="J706" s="1"/>
      <c r="K706" s="1"/>
      <c r="L706" s="1"/>
    </row>
    <row r="707" spans="1:12" ht="15">
      <c r="A707" s="50"/>
      <c r="B707" s="39"/>
      <c r="C707" s="37" t="s">
        <v>7</v>
      </c>
      <c r="D707" s="5">
        <v>45.18248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1"/>
      <c r="K707" s="1"/>
      <c r="L707" s="1"/>
    </row>
    <row r="708" spans="1:12" ht="15.75" customHeight="1">
      <c r="A708" s="50"/>
      <c r="B708" s="39"/>
      <c r="C708" s="37" t="s">
        <v>8</v>
      </c>
      <c r="D708" s="2">
        <v>13029.7883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4"/>
      <c r="K708" s="4"/>
      <c r="L708" s="1"/>
    </row>
    <row r="709" spans="1:12" ht="16.5" customHeight="1">
      <c r="A709" s="50"/>
      <c r="B709" s="39"/>
      <c r="C709" s="37" t="s">
        <v>9</v>
      </c>
      <c r="D709" s="2">
        <v>8571.8755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1"/>
      <c r="K709" s="4"/>
      <c r="L709" s="1"/>
    </row>
    <row r="710" spans="1:12" ht="20.25" customHeight="1">
      <c r="A710" s="50"/>
      <c r="B710" s="39"/>
      <c r="C710" s="37" t="s">
        <v>10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1"/>
      <c r="K710" s="1"/>
      <c r="L710" s="1"/>
    </row>
    <row r="711" spans="1:12" ht="15">
      <c r="A711" s="50"/>
      <c r="B711" s="39"/>
      <c r="C711" s="37" t="s">
        <v>11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1"/>
      <c r="K711" s="1"/>
      <c r="L711" s="1"/>
    </row>
    <row r="712" spans="1:12" ht="58.5" customHeight="1">
      <c r="A712" s="50"/>
      <c r="B712" s="40"/>
      <c r="C712" s="37" t="s">
        <v>12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1"/>
      <c r="K712" s="1"/>
      <c r="L712" s="1"/>
    </row>
    <row r="713" spans="1:12" ht="15.75" customHeight="1">
      <c r="A713" s="50" t="s">
        <v>97</v>
      </c>
      <c r="B713" s="38" t="s">
        <v>151</v>
      </c>
      <c r="C713" s="3" t="s">
        <v>6</v>
      </c>
      <c r="D713" s="11">
        <f aca="true" t="shared" si="152" ref="D713:I713">SUM(D714:D719)</f>
        <v>0</v>
      </c>
      <c r="E713" s="11">
        <f t="shared" si="152"/>
        <v>0</v>
      </c>
      <c r="F713" s="11">
        <f t="shared" si="152"/>
        <v>0</v>
      </c>
      <c r="G713" s="11">
        <f t="shared" si="152"/>
        <v>0</v>
      </c>
      <c r="H713" s="11">
        <f t="shared" si="152"/>
        <v>0</v>
      </c>
      <c r="I713" s="11">
        <f t="shared" si="152"/>
        <v>0</v>
      </c>
      <c r="J713" s="1"/>
      <c r="K713" s="1"/>
      <c r="L713" s="1"/>
    </row>
    <row r="714" spans="1:12" ht="15">
      <c r="A714" s="50"/>
      <c r="B714" s="39"/>
      <c r="C714" s="37" t="s">
        <v>7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1"/>
      <c r="K714" s="1"/>
      <c r="L714" s="1"/>
    </row>
    <row r="715" spans="1:12" ht="15.75" customHeight="1">
      <c r="A715" s="50"/>
      <c r="B715" s="39"/>
      <c r="C715" s="37" t="s">
        <v>8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4"/>
      <c r="K715" s="4"/>
      <c r="L715" s="1"/>
    </row>
    <row r="716" spans="1:12" ht="16.5" customHeight="1">
      <c r="A716" s="50"/>
      <c r="B716" s="39"/>
      <c r="C716" s="37" t="s">
        <v>9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1"/>
      <c r="K716" s="4"/>
      <c r="L716" s="1"/>
    </row>
    <row r="717" spans="1:12" ht="20.25" customHeight="1">
      <c r="A717" s="50"/>
      <c r="B717" s="39"/>
      <c r="C717" s="37" t="s">
        <v>10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1"/>
      <c r="K717" s="1"/>
      <c r="L717" s="1"/>
    </row>
    <row r="718" spans="1:12" ht="15">
      <c r="A718" s="50"/>
      <c r="B718" s="39"/>
      <c r="C718" s="37" t="s">
        <v>11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1"/>
      <c r="K718" s="1"/>
      <c r="L718" s="1"/>
    </row>
    <row r="719" spans="1:12" ht="58.5" customHeight="1">
      <c r="A719" s="50"/>
      <c r="B719" s="40"/>
      <c r="C719" s="37" t="s">
        <v>12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1"/>
      <c r="K719" s="1"/>
      <c r="L719" s="1"/>
    </row>
    <row r="720" spans="1:12" ht="15.75" customHeight="1">
      <c r="A720" s="44" t="s">
        <v>98</v>
      </c>
      <c r="B720" s="44" t="s">
        <v>189</v>
      </c>
      <c r="C720" s="3" t="s">
        <v>6</v>
      </c>
      <c r="D720" s="11">
        <f aca="true" t="shared" si="153" ref="D720:I720">SUM(D721:D726)</f>
        <v>0</v>
      </c>
      <c r="E720" s="11">
        <f t="shared" si="153"/>
        <v>0</v>
      </c>
      <c r="F720" s="11">
        <f t="shared" si="153"/>
        <v>1.71975</v>
      </c>
      <c r="G720" s="11">
        <f t="shared" si="153"/>
        <v>0</v>
      </c>
      <c r="H720" s="11">
        <f t="shared" si="153"/>
        <v>0</v>
      </c>
      <c r="I720" s="11">
        <f t="shared" si="153"/>
        <v>0</v>
      </c>
      <c r="J720" s="1"/>
      <c r="K720" s="1"/>
      <c r="L720" s="1"/>
    </row>
    <row r="721" spans="1:12" ht="15">
      <c r="A721" s="45"/>
      <c r="B721" s="45"/>
      <c r="C721" s="37" t="s">
        <v>7</v>
      </c>
      <c r="D721" s="5">
        <v>0</v>
      </c>
      <c r="E721" s="5">
        <v>0</v>
      </c>
      <c r="F721" s="5">
        <v>1.71975</v>
      </c>
      <c r="G721" s="5">
        <v>0</v>
      </c>
      <c r="H721" s="5">
        <v>0</v>
      </c>
      <c r="I721" s="5">
        <v>0</v>
      </c>
      <c r="J721" s="1"/>
      <c r="K721" s="1"/>
      <c r="L721" s="1"/>
    </row>
    <row r="722" spans="1:12" ht="15.75" customHeight="1">
      <c r="A722" s="45"/>
      <c r="B722" s="45"/>
      <c r="C722" s="37" t="s">
        <v>8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4"/>
      <c r="K722" s="4"/>
      <c r="L722" s="1"/>
    </row>
    <row r="723" spans="1:12" ht="16.5" customHeight="1">
      <c r="A723" s="45"/>
      <c r="B723" s="45"/>
      <c r="C723" s="37" t="s">
        <v>9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1"/>
      <c r="K723" s="4"/>
      <c r="L723" s="1"/>
    </row>
    <row r="724" spans="1:12" ht="20.25" customHeight="1">
      <c r="A724" s="45"/>
      <c r="B724" s="45"/>
      <c r="C724" s="37" t="s">
        <v>10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1"/>
      <c r="K724" s="1"/>
      <c r="L724" s="1"/>
    </row>
    <row r="725" spans="1:12" ht="15">
      <c r="A725" s="45"/>
      <c r="B725" s="45"/>
      <c r="C725" s="37" t="s">
        <v>11</v>
      </c>
      <c r="D725" s="5">
        <v>0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1"/>
      <c r="K725" s="1"/>
      <c r="L725" s="1"/>
    </row>
    <row r="726" spans="1:12" ht="58.5" customHeight="1">
      <c r="A726" s="46"/>
      <c r="B726" s="46"/>
      <c r="C726" s="37" t="s">
        <v>12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1"/>
      <c r="K726" s="1"/>
      <c r="L726" s="1"/>
    </row>
    <row r="727" spans="1:12" ht="15.75" customHeight="1">
      <c r="A727" s="44" t="s">
        <v>99</v>
      </c>
      <c r="B727" s="44" t="s">
        <v>190</v>
      </c>
      <c r="C727" s="3" t="s">
        <v>6</v>
      </c>
      <c r="D727" s="11">
        <f aca="true" t="shared" si="154" ref="D727:I727">SUM(D728:D733)</f>
        <v>0</v>
      </c>
      <c r="E727" s="11">
        <f t="shared" si="154"/>
        <v>0</v>
      </c>
      <c r="F727" s="11">
        <f t="shared" si="154"/>
        <v>1.71975</v>
      </c>
      <c r="G727" s="11">
        <f t="shared" si="154"/>
        <v>0</v>
      </c>
      <c r="H727" s="11">
        <f t="shared" si="154"/>
        <v>0</v>
      </c>
      <c r="I727" s="11">
        <f t="shared" si="154"/>
        <v>0</v>
      </c>
      <c r="J727" s="1"/>
      <c r="K727" s="1"/>
      <c r="L727" s="1"/>
    </row>
    <row r="728" spans="1:12" ht="15">
      <c r="A728" s="45"/>
      <c r="B728" s="45"/>
      <c r="C728" s="37" t="s">
        <v>7</v>
      </c>
      <c r="D728" s="5">
        <v>0</v>
      </c>
      <c r="E728" s="5">
        <v>0</v>
      </c>
      <c r="F728" s="5">
        <v>1.71975</v>
      </c>
      <c r="G728" s="5">
        <v>0</v>
      </c>
      <c r="H728" s="5">
        <v>0</v>
      </c>
      <c r="I728" s="5">
        <v>0</v>
      </c>
      <c r="J728" s="1"/>
      <c r="K728" s="1"/>
      <c r="L728" s="1"/>
    </row>
    <row r="729" spans="1:12" ht="15.75" customHeight="1">
      <c r="A729" s="45"/>
      <c r="B729" s="45"/>
      <c r="C729" s="37" t="s">
        <v>8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4"/>
      <c r="K729" s="4"/>
      <c r="L729" s="1"/>
    </row>
    <row r="730" spans="1:12" ht="16.5" customHeight="1">
      <c r="A730" s="45"/>
      <c r="B730" s="45"/>
      <c r="C730" s="37" t="s">
        <v>9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1"/>
      <c r="K730" s="4"/>
      <c r="L730" s="1"/>
    </row>
    <row r="731" spans="1:12" ht="20.25" customHeight="1">
      <c r="A731" s="45"/>
      <c r="B731" s="45"/>
      <c r="C731" s="37" t="s">
        <v>10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1"/>
      <c r="K731" s="1"/>
      <c r="L731" s="1"/>
    </row>
    <row r="732" spans="1:12" ht="15">
      <c r="A732" s="45"/>
      <c r="B732" s="45"/>
      <c r="C732" s="37" t="s">
        <v>11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1"/>
      <c r="K732" s="1"/>
      <c r="L732" s="1"/>
    </row>
    <row r="733" spans="1:12" ht="58.5" customHeight="1">
      <c r="A733" s="46"/>
      <c r="B733" s="46"/>
      <c r="C733" s="37" t="s">
        <v>12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1"/>
      <c r="K733" s="1"/>
      <c r="L733" s="1"/>
    </row>
    <row r="734" spans="1:12" ht="15.75" customHeight="1">
      <c r="A734" s="44" t="s">
        <v>100</v>
      </c>
      <c r="B734" s="44" t="s">
        <v>191</v>
      </c>
      <c r="C734" s="3" t="s">
        <v>6</v>
      </c>
      <c r="D734" s="11">
        <f aca="true" t="shared" si="155" ref="D734:I734">SUM(D735:D740)</f>
        <v>0</v>
      </c>
      <c r="E734" s="11">
        <f t="shared" si="155"/>
        <v>0</v>
      </c>
      <c r="F734" s="11">
        <f t="shared" si="155"/>
        <v>1.71975</v>
      </c>
      <c r="G734" s="11">
        <f t="shared" si="155"/>
        <v>0</v>
      </c>
      <c r="H734" s="11">
        <f t="shared" si="155"/>
        <v>0</v>
      </c>
      <c r="I734" s="11">
        <f t="shared" si="155"/>
        <v>0</v>
      </c>
      <c r="J734" s="1"/>
      <c r="K734" s="1"/>
      <c r="L734" s="1"/>
    </row>
    <row r="735" spans="1:12" ht="15">
      <c r="A735" s="45"/>
      <c r="B735" s="45"/>
      <c r="C735" s="37" t="s">
        <v>7</v>
      </c>
      <c r="D735" s="5">
        <v>0</v>
      </c>
      <c r="E735" s="5">
        <v>0</v>
      </c>
      <c r="F735" s="5">
        <v>1.71975</v>
      </c>
      <c r="G735" s="5">
        <v>0</v>
      </c>
      <c r="H735" s="5">
        <v>0</v>
      </c>
      <c r="I735" s="5">
        <v>0</v>
      </c>
      <c r="J735" s="1"/>
      <c r="K735" s="1"/>
      <c r="L735" s="1"/>
    </row>
    <row r="736" spans="1:12" ht="15.75" customHeight="1">
      <c r="A736" s="45"/>
      <c r="B736" s="45"/>
      <c r="C736" s="37" t="s">
        <v>8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8"/>
      <c r="K736" s="1"/>
      <c r="L736" s="1"/>
    </row>
    <row r="737" spans="1:12" ht="16.5" customHeight="1">
      <c r="A737" s="45"/>
      <c r="B737" s="45"/>
      <c r="C737" s="37" t="s">
        <v>9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4"/>
      <c r="K737" s="4"/>
      <c r="L737" s="1"/>
    </row>
    <row r="738" spans="1:12" ht="20.25" customHeight="1">
      <c r="A738" s="45"/>
      <c r="B738" s="45"/>
      <c r="C738" s="37" t="s">
        <v>10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1"/>
      <c r="K738" s="1"/>
      <c r="L738" s="1"/>
    </row>
    <row r="739" spans="1:12" ht="15">
      <c r="A739" s="45"/>
      <c r="B739" s="45"/>
      <c r="C739" s="37" t="s">
        <v>11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1"/>
      <c r="K739" s="1"/>
      <c r="L739" s="1"/>
    </row>
    <row r="740" spans="1:12" ht="39.75" customHeight="1">
      <c r="A740" s="46"/>
      <c r="B740" s="46"/>
      <c r="C740" s="37" t="s">
        <v>12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1"/>
      <c r="K740" s="1"/>
      <c r="L740" s="1"/>
    </row>
    <row r="741" spans="1:12" ht="15.75" customHeight="1">
      <c r="A741" s="44" t="s">
        <v>101</v>
      </c>
      <c r="B741" s="44" t="s">
        <v>192</v>
      </c>
      <c r="C741" s="3" t="s">
        <v>6</v>
      </c>
      <c r="D741" s="11">
        <f aca="true" t="shared" si="156" ref="D741:I741">SUM(D742:D747)</f>
        <v>0</v>
      </c>
      <c r="E741" s="11">
        <f t="shared" si="156"/>
        <v>0</v>
      </c>
      <c r="F741" s="11">
        <f t="shared" si="156"/>
        <v>1.71975</v>
      </c>
      <c r="G741" s="11">
        <f t="shared" si="156"/>
        <v>0</v>
      </c>
      <c r="H741" s="11">
        <f t="shared" si="156"/>
        <v>0</v>
      </c>
      <c r="I741" s="11">
        <f t="shared" si="156"/>
        <v>0</v>
      </c>
      <c r="J741" s="1"/>
      <c r="K741" s="1"/>
      <c r="L741" s="1"/>
    </row>
    <row r="742" spans="1:12" ht="15">
      <c r="A742" s="45"/>
      <c r="B742" s="45"/>
      <c r="C742" s="37" t="s">
        <v>7</v>
      </c>
      <c r="D742" s="5">
        <v>0</v>
      </c>
      <c r="E742" s="5">
        <v>0</v>
      </c>
      <c r="F742" s="5">
        <v>1.71975</v>
      </c>
      <c r="G742" s="5">
        <v>0</v>
      </c>
      <c r="H742" s="5">
        <v>0</v>
      </c>
      <c r="I742" s="5">
        <v>0</v>
      </c>
      <c r="J742" s="1"/>
      <c r="K742" s="1"/>
      <c r="L742" s="1"/>
    </row>
    <row r="743" spans="1:12" ht="15.75" customHeight="1">
      <c r="A743" s="45"/>
      <c r="B743" s="45"/>
      <c r="C743" s="37" t="s">
        <v>8</v>
      </c>
      <c r="D743" s="5">
        <v>0</v>
      </c>
      <c r="E743" s="5">
        <v>0</v>
      </c>
      <c r="F743" s="5">
        <v>0</v>
      </c>
      <c r="G743" s="5">
        <v>0</v>
      </c>
      <c r="H743" s="5">
        <v>0</v>
      </c>
      <c r="I743" s="5">
        <v>0</v>
      </c>
      <c r="J743" s="1"/>
      <c r="K743" s="1"/>
      <c r="L743" s="1"/>
    </row>
    <row r="744" spans="1:12" ht="16.5" customHeight="1">
      <c r="A744" s="45"/>
      <c r="B744" s="45"/>
      <c r="C744" s="37" t="s">
        <v>9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8"/>
      <c r="K744" s="4"/>
      <c r="L744" s="1"/>
    </row>
    <row r="745" spans="1:12" ht="20.25" customHeight="1">
      <c r="A745" s="45"/>
      <c r="B745" s="45"/>
      <c r="C745" s="37" t="s">
        <v>10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1"/>
      <c r="K745" s="1"/>
      <c r="L745" s="1"/>
    </row>
    <row r="746" spans="1:12" ht="15">
      <c r="A746" s="45"/>
      <c r="B746" s="45"/>
      <c r="C746" s="37" t="s">
        <v>11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1"/>
      <c r="K746" s="1"/>
      <c r="L746" s="1"/>
    </row>
    <row r="747" spans="1:12" ht="39.75" customHeight="1">
      <c r="A747" s="46"/>
      <c r="B747" s="46"/>
      <c r="C747" s="37" t="s">
        <v>12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1"/>
      <c r="K747" s="1"/>
      <c r="L747" s="1"/>
    </row>
    <row r="748" spans="1:12" ht="24.75" customHeight="1">
      <c r="A748" s="44" t="s">
        <v>135</v>
      </c>
      <c r="B748" s="47" t="s">
        <v>203</v>
      </c>
      <c r="C748" s="3" t="s">
        <v>6</v>
      </c>
      <c r="D748" s="11">
        <f aca="true" t="shared" si="157" ref="D748:I748">SUM(D749:D754)</f>
        <v>0</v>
      </c>
      <c r="E748" s="11">
        <f t="shared" si="157"/>
        <v>0</v>
      </c>
      <c r="F748" s="11">
        <f t="shared" si="157"/>
        <v>0</v>
      </c>
      <c r="G748" s="11">
        <f t="shared" si="157"/>
        <v>0</v>
      </c>
      <c r="H748" s="11">
        <f t="shared" si="157"/>
        <v>0</v>
      </c>
      <c r="I748" s="11">
        <f t="shared" si="157"/>
        <v>0</v>
      </c>
      <c r="J748" s="1"/>
      <c r="K748" s="1"/>
      <c r="L748" s="1"/>
    </row>
    <row r="749" spans="1:12" ht="24" customHeight="1">
      <c r="A749" s="45"/>
      <c r="B749" s="48"/>
      <c r="C749" s="37" t="s">
        <v>7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1"/>
      <c r="K749" s="1"/>
      <c r="L749" s="1"/>
    </row>
    <row r="750" spans="1:12" ht="20.25" customHeight="1">
      <c r="A750" s="45"/>
      <c r="B750" s="48"/>
      <c r="C750" s="37" t="s">
        <v>8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1"/>
      <c r="K750" s="1"/>
      <c r="L750" s="1"/>
    </row>
    <row r="751" spans="1:12" ht="15.75" customHeight="1">
      <c r="A751" s="45"/>
      <c r="B751" s="48"/>
      <c r="C751" s="37" t="s">
        <v>9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1"/>
      <c r="K751" s="1"/>
      <c r="L751" s="1"/>
    </row>
    <row r="752" spans="1:12" ht="18.75" customHeight="1">
      <c r="A752" s="45"/>
      <c r="B752" s="48"/>
      <c r="C752" s="37" t="s">
        <v>10</v>
      </c>
      <c r="D752" s="5">
        <v>0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1"/>
      <c r="K752" s="1"/>
      <c r="L752" s="1"/>
    </row>
    <row r="753" spans="1:12" ht="21.75" customHeight="1">
      <c r="A753" s="45"/>
      <c r="B753" s="48"/>
      <c r="C753" s="37" t="s">
        <v>11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1"/>
      <c r="K753" s="1"/>
      <c r="L753" s="1"/>
    </row>
    <row r="754" spans="1:12" ht="28.5" customHeight="1">
      <c r="A754" s="46"/>
      <c r="B754" s="49"/>
      <c r="C754" s="37" t="s">
        <v>12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1"/>
      <c r="K754" s="1"/>
      <c r="L754" s="1"/>
    </row>
    <row r="755" spans="1:12" ht="28.5" customHeight="1">
      <c r="A755" s="44" t="s">
        <v>144</v>
      </c>
      <c r="B755" s="47" t="s">
        <v>214</v>
      </c>
      <c r="C755" s="3" t="s">
        <v>6</v>
      </c>
      <c r="D755" s="11">
        <f aca="true" t="shared" si="158" ref="D755:I755">SUM(D756:D761)</f>
        <v>0</v>
      </c>
      <c r="E755" s="11">
        <f t="shared" si="158"/>
        <v>0</v>
      </c>
      <c r="F755" s="11">
        <f t="shared" si="158"/>
        <v>180</v>
      </c>
      <c r="G755" s="11">
        <f t="shared" si="158"/>
        <v>0</v>
      </c>
      <c r="H755" s="11">
        <f t="shared" si="158"/>
        <v>0</v>
      </c>
      <c r="I755" s="11">
        <f t="shared" si="158"/>
        <v>0</v>
      </c>
      <c r="J755" s="1"/>
      <c r="K755" s="1"/>
      <c r="L755" s="1"/>
    </row>
    <row r="756" spans="1:12" ht="28.5" customHeight="1">
      <c r="A756" s="45"/>
      <c r="B756" s="48"/>
      <c r="C756" s="37" t="s">
        <v>7</v>
      </c>
      <c r="D756" s="5">
        <v>0</v>
      </c>
      <c r="E756" s="5">
        <v>0</v>
      </c>
      <c r="F756" s="5">
        <v>180</v>
      </c>
      <c r="G756" s="5">
        <v>0</v>
      </c>
      <c r="H756" s="5">
        <v>0</v>
      </c>
      <c r="I756" s="5">
        <v>0</v>
      </c>
      <c r="J756" s="1"/>
      <c r="K756" s="1"/>
      <c r="L756" s="1"/>
    </row>
    <row r="757" spans="1:12" ht="28.5" customHeight="1">
      <c r="A757" s="45"/>
      <c r="B757" s="48"/>
      <c r="C757" s="37" t="s">
        <v>8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1"/>
      <c r="K757" s="1"/>
      <c r="L757" s="1"/>
    </row>
    <row r="758" spans="1:12" ht="28.5" customHeight="1">
      <c r="A758" s="45"/>
      <c r="B758" s="48"/>
      <c r="C758" s="37" t="s">
        <v>9</v>
      </c>
      <c r="D758" s="5">
        <v>0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1"/>
      <c r="K758" s="1"/>
      <c r="L758" s="1"/>
    </row>
    <row r="759" spans="1:12" ht="28.5" customHeight="1">
      <c r="A759" s="45"/>
      <c r="B759" s="48"/>
      <c r="C759" s="37" t="s">
        <v>10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1"/>
      <c r="K759" s="1"/>
      <c r="L759" s="1"/>
    </row>
    <row r="760" spans="1:12" ht="28.5" customHeight="1">
      <c r="A760" s="45"/>
      <c r="B760" s="48"/>
      <c r="C760" s="37" t="s">
        <v>11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1"/>
      <c r="K760" s="1"/>
      <c r="L760" s="1"/>
    </row>
    <row r="761" spans="1:12" ht="28.5" customHeight="1">
      <c r="A761" s="46"/>
      <c r="B761" s="49"/>
      <c r="C761" s="37" t="s">
        <v>12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1"/>
      <c r="K761" s="1"/>
      <c r="L761" s="1"/>
    </row>
    <row r="762" spans="1:12" ht="15.75" customHeight="1">
      <c r="A762" s="50" t="s">
        <v>20</v>
      </c>
      <c r="B762" s="38" t="s">
        <v>123</v>
      </c>
      <c r="C762" s="3" t="s">
        <v>6</v>
      </c>
      <c r="D762" s="11">
        <f aca="true" t="shared" si="159" ref="D762:I762">SUM(D763:D768)</f>
        <v>1149.529</v>
      </c>
      <c r="E762" s="11">
        <f t="shared" si="159"/>
        <v>1646.0000000000002</v>
      </c>
      <c r="F762" s="11">
        <f t="shared" si="159"/>
        <v>561.6358299999999</v>
      </c>
      <c r="G762" s="11">
        <f t="shared" si="159"/>
        <v>0</v>
      </c>
      <c r="H762" s="11">
        <f t="shared" si="159"/>
        <v>0</v>
      </c>
      <c r="I762" s="11">
        <f t="shared" si="159"/>
        <v>0</v>
      </c>
      <c r="J762" s="1"/>
      <c r="K762" s="1"/>
      <c r="L762" s="1"/>
    </row>
    <row r="763" spans="1:12" ht="15">
      <c r="A763" s="50"/>
      <c r="B763" s="39"/>
      <c r="C763" s="37" t="s">
        <v>7</v>
      </c>
      <c r="D763" s="5">
        <f aca="true" t="shared" si="160" ref="D763:D768">D770+D777+D784+D791</f>
        <v>1149.529</v>
      </c>
      <c r="E763" s="5">
        <f aca="true" t="shared" si="161" ref="E763:I768">E770+E777+E784+E791</f>
        <v>1646.0000000000002</v>
      </c>
      <c r="F763" s="5">
        <f t="shared" si="161"/>
        <v>561.6358299999999</v>
      </c>
      <c r="G763" s="5">
        <f t="shared" si="161"/>
        <v>0</v>
      </c>
      <c r="H763" s="5">
        <f t="shared" si="161"/>
        <v>0</v>
      </c>
      <c r="I763" s="5">
        <f t="shared" si="161"/>
        <v>0</v>
      </c>
      <c r="J763" s="1"/>
      <c r="K763" s="1"/>
      <c r="L763" s="1"/>
    </row>
    <row r="764" spans="1:12" ht="15.75" customHeight="1">
      <c r="A764" s="50"/>
      <c r="B764" s="39"/>
      <c r="C764" s="37" t="s">
        <v>8</v>
      </c>
      <c r="D764" s="2">
        <f t="shared" si="160"/>
        <v>0</v>
      </c>
      <c r="E764" s="2">
        <f t="shared" si="161"/>
        <v>0</v>
      </c>
      <c r="F764" s="2">
        <f t="shared" si="161"/>
        <v>0</v>
      </c>
      <c r="G764" s="2">
        <f t="shared" si="161"/>
        <v>0</v>
      </c>
      <c r="H764" s="2">
        <f t="shared" si="161"/>
        <v>0</v>
      </c>
      <c r="I764" s="2">
        <f t="shared" si="161"/>
        <v>0</v>
      </c>
      <c r="J764" s="4"/>
      <c r="K764" s="4"/>
      <c r="L764" s="1"/>
    </row>
    <row r="765" spans="1:12" ht="16.5" customHeight="1">
      <c r="A765" s="50"/>
      <c r="B765" s="39"/>
      <c r="C765" s="37" t="s">
        <v>9</v>
      </c>
      <c r="D765" s="5">
        <f t="shared" si="160"/>
        <v>0</v>
      </c>
      <c r="E765" s="5">
        <f t="shared" si="161"/>
        <v>0</v>
      </c>
      <c r="F765" s="5">
        <f t="shared" si="161"/>
        <v>0</v>
      </c>
      <c r="G765" s="5">
        <f t="shared" si="161"/>
        <v>0</v>
      </c>
      <c r="H765" s="5">
        <f t="shared" si="161"/>
        <v>0</v>
      </c>
      <c r="I765" s="5">
        <f t="shared" si="161"/>
        <v>0</v>
      </c>
      <c r="J765" s="6"/>
      <c r="K765" s="8"/>
      <c r="L765" s="1"/>
    </row>
    <row r="766" spans="1:12" ht="20.25" customHeight="1">
      <c r="A766" s="50"/>
      <c r="B766" s="39"/>
      <c r="C766" s="37" t="s">
        <v>10</v>
      </c>
      <c r="D766" s="5">
        <f t="shared" si="160"/>
        <v>0</v>
      </c>
      <c r="E766" s="5">
        <f t="shared" si="161"/>
        <v>0</v>
      </c>
      <c r="F766" s="5">
        <f t="shared" si="161"/>
        <v>0</v>
      </c>
      <c r="G766" s="5">
        <f t="shared" si="161"/>
        <v>0</v>
      </c>
      <c r="H766" s="5">
        <f t="shared" si="161"/>
        <v>0</v>
      </c>
      <c r="I766" s="5">
        <f t="shared" si="161"/>
        <v>0</v>
      </c>
      <c r="J766" s="6"/>
      <c r="K766" s="1"/>
      <c r="L766" s="1"/>
    </row>
    <row r="767" spans="1:12" ht="15">
      <c r="A767" s="50"/>
      <c r="B767" s="39"/>
      <c r="C767" s="37" t="s">
        <v>11</v>
      </c>
      <c r="D767" s="5">
        <f t="shared" si="160"/>
        <v>0</v>
      </c>
      <c r="E767" s="5">
        <f t="shared" si="161"/>
        <v>0</v>
      </c>
      <c r="F767" s="5">
        <f t="shared" si="161"/>
        <v>0</v>
      </c>
      <c r="G767" s="5">
        <f t="shared" si="161"/>
        <v>0</v>
      </c>
      <c r="H767" s="5">
        <f t="shared" si="161"/>
        <v>0</v>
      </c>
      <c r="I767" s="5">
        <f t="shared" si="161"/>
        <v>0</v>
      </c>
      <c r="J767" s="1"/>
      <c r="K767" s="1"/>
      <c r="L767" s="1"/>
    </row>
    <row r="768" spans="1:12" ht="39.75" customHeight="1">
      <c r="A768" s="50"/>
      <c r="B768" s="40"/>
      <c r="C768" s="37" t="s">
        <v>12</v>
      </c>
      <c r="D768" s="5">
        <f t="shared" si="160"/>
        <v>0</v>
      </c>
      <c r="E768" s="5">
        <f t="shared" si="161"/>
        <v>0</v>
      </c>
      <c r="F768" s="5">
        <f t="shared" si="161"/>
        <v>0</v>
      </c>
      <c r="G768" s="5">
        <f t="shared" si="161"/>
        <v>0</v>
      </c>
      <c r="H768" s="5">
        <f t="shared" si="161"/>
        <v>0</v>
      </c>
      <c r="I768" s="5">
        <f t="shared" si="161"/>
        <v>0</v>
      </c>
      <c r="J768" s="1"/>
      <c r="K768" s="1"/>
      <c r="L768" s="1"/>
    </row>
    <row r="769" spans="1:12" ht="15.75" customHeight="1">
      <c r="A769" s="50" t="s">
        <v>148</v>
      </c>
      <c r="B769" s="38" t="s">
        <v>124</v>
      </c>
      <c r="C769" s="3" t="s">
        <v>6</v>
      </c>
      <c r="D769" s="11">
        <f aca="true" t="shared" si="162" ref="D769:I769">SUM(D770:D775)</f>
        <v>1010.529</v>
      </c>
      <c r="E769" s="11">
        <f t="shared" si="162"/>
        <v>1492.9</v>
      </c>
      <c r="F769" s="11">
        <f t="shared" si="162"/>
        <v>316.63583</v>
      </c>
      <c r="G769" s="11">
        <f t="shared" si="162"/>
        <v>0</v>
      </c>
      <c r="H769" s="11">
        <f t="shared" si="162"/>
        <v>0</v>
      </c>
      <c r="I769" s="11">
        <f t="shared" si="162"/>
        <v>0</v>
      </c>
      <c r="J769" s="1"/>
      <c r="K769" s="1"/>
      <c r="L769" s="1"/>
    </row>
    <row r="770" spans="1:12" ht="15">
      <c r="A770" s="50"/>
      <c r="B770" s="39"/>
      <c r="C770" s="37" t="s">
        <v>7</v>
      </c>
      <c r="D770" s="5">
        <v>1010.529</v>
      </c>
      <c r="E770" s="18">
        <v>1492.9</v>
      </c>
      <c r="F770" s="18">
        <v>316.63583</v>
      </c>
      <c r="G770" s="5">
        <v>0</v>
      </c>
      <c r="H770" s="5">
        <v>0</v>
      </c>
      <c r="I770" s="5">
        <v>0</v>
      </c>
      <c r="J770" s="1"/>
      <c r="K770" s="1"/>
      <c r="L770" s="1"/>
    </row>
    <row r="771" spans="1:12" ht="15.75" customHeight="1">
      <c r="A771" s="50"/>
      <c r="B771" s="39"/>
      <c r="C771" s="37" t="s">
        <v>8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4"/>
      <c r="K771" s="4"/>
      <c r="L771" s="1"/>
    </row>
    <row r="772" spans="1:12" ht="16.5" customHeight="1">
      <c r="A772" s="50"/>
      <c r="B772" s="39"/>
      <c r="C772" s="37" t="s">
        <v>9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4"/>
      <c r="K772" s="8"/>
      <c r="L772" s="1"/>
    </row>
    <row r="773" spans="1:12" ht="20.25" customHeight="1">
      <c r="A773" s="50"/>
      <c r="B773" s="39"/>
      <c r="C773" s="37" t="s">
        <v>10</v>
      </c>
      <c r="D773" s="5">
        <v>0</v>
      </c>
      <c r="E773" s="5">
        <v>0</v>
      </c>
      <c r="F773" s="5">
        <v>0</v>
      </c>
      <c r="G773" s="5">
        <v>0</v>
      </c>
      <c r="H773" s="5">
        <v>0</v>
      </c>
      <c r="I773" s="5">
        <v>0</v>
      </c>
      <c r="J773" s="1"/>
      <c r="K773" s="1"/>
      <c r="L773" s="1"/>
    </row>
    <row r="774" spans="1:12" ht="15">
      <c r="A774" s="50"/>
      <c r="B774" s="39"/>
      <c r="C774" s="37" t="s">
        <v>11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1"/>
      <c r="K774" s="1"/>
      <c r="L774" s="1"/>
    </row>
    <row r="775" spans="1:12" ht="39.75" customHeight="1">
      <c r="A775" s="50"/>
      <c r="B775" s="40"/>
      <c r="C775" s="37" t="s">
        <v>12</v>
      </c>
      <c r="D775" s="5">
        <v>0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1"/>
      <c r="K775" s="1"/>
      <c r="L775" s="1"/>
    </row>
    <row r="776" spans="1:12" ht="15.75" customHeight="1">
      <c r="A776" s="50" t="s">
        <v>149</v>
      </c>
      <c r="B776" s="38" t="s">
        <v>125</v>
      </c>
      <c r="C776" s="3" t="s">
        <v>6</v>
      </c>
      <c r="D776" s="11">
        <f aca="true" t="shared" si="163" ref="D776:I776">SUM(D777:D782)</f>
        <v>139</v>
      </c>
      <c r="E776" s="11">
        <f t="shared" si="163"/>
        <v>80.4</v>
      </c>
      <c r="F776" s="11">
        <f t="shared" si="163"/>
        <v>95</v>
      </c>
      <c r="G776" s="11">
        <f t="shared" si="163"/>
        <v>0</v>
      </c>
      <c r="H776" s="11">
        <f t="shared" si="163"/>
        <v>0</v>
      </c>
      <c r="I776" s="11">
        <f t="shared" si="163"/>
        <v>0</v>
      </c>
      <c r="J776" s="1"/>
      <c r="K776" s="1"/>
      <c r="L776" s="1"/>
    </row>
    <row r="777" spans="1:12" ht="15">
      <c r="A777" s="50"/>
      <c r="B777" s="39"/>
      <c r="C777" s="37" t="s">
        <v>7</v>
      </c>
      <c r="D777" s="5">
        <v>139</v>
      </c>
      <c r="E777" s="18">
        <v>80.4</v>
      </c>
      <c r="F777" s="5">
        <v>95</v>
      </c>
      <c r="G777" s="5">
        <v>0</v>
      </c>
      <c r="H777" s="5">
        <v>0</v>
      </c>
      <c r="I777" s="5">
        <v>0</v>
      </c>
      <c r="J777" s="1"/>
      <c r="K777" s="1"/>
      <c r="L777" s="1"/>
    </row>
    <row r="778" spans="1:12" ht="15.75" customHeight="1">
      <c r="A778" s="50"/>
      <c r="B778" s="39"/>
      <c r="C778" s="37" t="s">
        <v>8</v>
      </c>
      <c r="D778" s="5">
        <v>0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4"/>
      <c r="K778" s="4"/>
      <c r="L778" s="1"/>
    </row>
    <row r="779" spans="1:12" ht="16.5" customHeight="1">
      <c r="A779" s="50"/>
      <c r="B779" s="39"/>
      <c r="C779" s="37" t="s">
        <v>9</v>
      </c>
      <c r="D779" s="5">
        <v>0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6"/>
      <c r="K779" s="8"/>
      <c r="L779" s="1"/>
    </row>
    <row r="780" spans="1:12" ht="20.25" customHeight="1">
      <c r="A780" s="50"/>
      <c r="B780" s="39"/>
      <c r="C780" s="37" t="s">
        <v>10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1"/>
      <c r="K780" s="1"/>
      <c r="L780" s="1"/>
    </row>
    <row r="781" spans="1:12" ht="15">
      <c r="A781" s="50"/>
      <c r="B781" s="39"/>
      <c r="C781" s="37" t="s">
        <v>11</v>
      </c>
      <c r="D781" s="5">
        <v>0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1"/>
      <c r="K781" s="1"/>
      <c r="L781" s="1"/>
    </row>
    <row r="782" spans="1:12" ht="39.75" customHeight="1">
      <c r="A782" s="50"/>
      <c r="B782" s="40"/>
      <c r="C782" s="37" t="s">
        <v>12</v>
      </c>
      <c r="D782" s="5">
        <v>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1"/>
      <c r="K782" s="1"/>
      <c r="L782" s="1"/>
    </row>
    <row r="783" spans="1:12" ht="15.75" customHeight="1">
      <c r="A783" s="50" t="s">
        <v>159</v>
      </c>
      <c r="B783" s="38" t="s">
        <v>126</v>
      </c>
      <c r="C783" s="3" t="s">
        <v>6</v>
      </c>
      <c r="D783" s="11">
        <f aca="true" t="shared" si="164" ref="D783:I783">SUM(D784:D789)</f>
        <v>0</v>
      </c>
      <c r="E783" s="11">
        <f t="shared" si="164"/>
        <v>72.7</v>
      </c>
      <c r="F783" s="11">
        <f t="shared" si="164"/>
        <v>150</v>
      </c>
      <c r="G783" s="11">
        <f t="shared" si="164"/>
        <v>0</v>
      </c>
      <c r="H783" s="11">
        <f t="shared" si="164"/>
        <v>0</v>
      </c>
      <c r="I783" s="11">
        <f t="shared" si="164"/>
        <v>0</v>
      </c>
      <c r="J783" s="1"/>
      <c r="K783" s="1"/>
      <c r="L783" s="1"/>
    </row>
    <row r="784" spans="1:12" ht="15">
      <c r="A784" s="50"/>
      <c r="B784" s="39"/>
      <c r="C784" s="37" t="s">
        <v>7</v>
      </c>
      <c r="D784" s="5">
        <v>0</v>
      </c>
      <c r="E784" s="18">
        <v>72.7</v>
      </c>
      <c r="F784" s="5">
        <v>150</v>
      </c>
      <c r="G784" s="5">
        <v>0</v>
      </c>
      <c r="H784" s="5">
        <v>0</v>
      </c>
      <c r="I784" s="5">
        <v>0</v>
      </c>
      <c r="J784" s="1"/>
      <c r="K784" s="1"/>
      <c r="L784" s="1"/>
    </row>
    <row r="785" spans="1:12" ht="15.75" customHeight="1">
      <c r="A785" s="50"/>
      <c r="B785" s="39"/>
      <c r="C785" s="37" t="s">
        <v>8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4"/>
      <c r="K785" s="4"/>
      <c r="L785" s="1"/>
    </row>
    <row r="786" spans="1:12" ht="16.5" customHeight="1">
      <c r="A786" s="50"/>
      <c r="B786" s="39"/>
      <c r="C786" s="37" t="s">
        <v>9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6"/>
      <c r="K786" s="8"/>
      <c r="L786" s="1"/>
    </row>
    <row r="787" spans="1:12" ht="20.25" customHeight="1">
      <c r="A787" s="50"/>
      <c r="B787" s="39"/>
      <c r="C787" s="37" t="s">
        <v>10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1"/>
      <c r="K787" s="1"/>
      <c r="L787" s="1"/>
    </row>
    <row r="788" spans="1:12" ht="15">
      <c r="A788" s="50"/>
      <c r="B788" s="39"/>
      <c r="C788" s="37" t="s">
        <v>11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1"/>
      <c r="K788" s="1"/>
      <c r="L788" s="1"/>
    </row>
    <row r="789" spans="1:12" ht="39.75" customHeight="1">
      <c r="A789" s="50"/>
      <c r="B789" s="40"/>
      <c r="C789" s="37" t="s">
        <v>12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1"/>
      <c r="K789" s="1"/>
      <c r="L789" s="1"/>
    </row>
    <row r="790" spans="1:12" ht="15.75" customHeight="1">
      <c r="A790" s="50" t="s">
        <v>150</v>
      </c>
      <c r="B790" s="38" t="s">
        <v>127</v>
      </c>
      <c r="C790" s="3" t="s">
        <v>6</v>
      </c>
      <c r="D790" s="11">
        <f aca="true" t="shared" si="165" ref="D790:I790">SUM(D791:D796)</f>
        <v>0</v>
      </c>
      <c r="E790" s="11">
        <f t="shared" si="165"/>
        <v>0</v>
      </c>
      <c r="F790" s="11">
        <f t="shared" si="165"/>
        <v>0</v>
      </c>
      <c r="G790" s="11">
        <f t="shared" si="165"/>
        <v>0</v>
      </c>
      <c r="H790" s="11">
        <f t="shared" si="165"/>
        <v>0</v>
      </c>
      <c r="I790" s="11">
        <f t="shared" si="165"/>
        <v>0</v>
      </c>
      <c r="J790" s="1"/>
      <c r="K790" s="1"/>
      <c r="L790" s="1"/>
    </row>
    <row r="791" spans="1:12" ht="15">
      <c r="A791" s="50"/>
      <c r="B791" s="39"/>
      <c r="C791" s="37" t="s">
        <v>7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1"/>
      <c r="K791" s="1"/>
      <c r="L791" s="1"/>
    </row>
    <row r="792" spans="1:12" ht="15.75" customHeight="1">
      <c r="A792" s="50"/>
      <c r="B792" s="39"/>
      <c r="C792" s="37" t="s">
        <v>8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4"/>
      <c r="K792" s="4"/>
      <c r="L792" s="1"/>
    </row>
    <row r="793" spans="1:12" ht="16.5" customHeight="1">
      <c r="A793" s="50"/>
      <c r="B793" s="39"/>
      <c r="C793" s="37" t="s">
        <v>9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7"/>
      <c r="K793" s="8"/>
      <c r="L793" s="1"/>
    </row>
    <row r="794" spans="1:12" ht="20.25" customHeight="1">
      <c r="A794" s="50"/>
      <c r="B794" s="39"/>
      <c r="C794" s="37" t="s">
        <v>10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1"/>
      <c r="K794" s="1"/>
      <c r="L794" s="1"/>
    </row>
    <row r="795" spans="1:12" ht="15">
      <c r="A795" s="50"/>
      <c r="B795" s="39"/>
      <c r="C795" s="37" t="s">
        <v>11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1"/>
      <c r="K795" s="1"/>
      <c r="L795" s="1"/>
    </row>
    <row r="796" spans="1:12" ht="39.75" customHeight="1">
      <c r="A796" s="50"/>
      <c r="B796" s="40"/>
      <c r="C796" s="37" t="s">
        <v>12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1"/>
      <c r="K796" s="1"/>
      <c r="L796" s="1"/>
    </row>
    <row r="797" spans="1:12" ht="15.75" customHeight="1">
      <c r="A797" s="50" t="s">
        <v>79</v>
      </c>
      <c r="B797" s="38" t="s">
        <v>128</v>
      </c>
      <c r="C797" s="3" t="s">
        <v>6</v>
      </c>
      <c r="D797" s="11">
        <f aca="true" t="shared" si="166" ref="D797:I797">SUM(D798:D803)</f>
        <v>1755.977</v>
      </c>
      <c r="E797" s="11">
        <f t="shared" si="166"/>
        <v>1347.6481999999999</v>
      </c>
      <c r="F797" s="11">
        <f t="shared" si="166"/>
        <v>1157.625</v>
      </c>
      <c r="G797" s="11">
        <f t="shared" si="166"/>
        <v>0</v>
      </c>
      <c r="H797" s="11">
        <f t="shared" si="166"/>
        <v>0</v>
      </c>
      <c r="I797" s="11">
        <f t="shared" si="166"/>
        <v>0</v>
      </c>
      <c r="J797" s="1"/>
      <c r="K797" s="1"/>
      <c r="L797" s="1"/>
    </row>
    <row r="798" spans="1:12" ht="15">
      <c r="A798" s="50"/>
      <c r="B798" s="39"/>
      <c r="C798" s="37" t="s">
        <v>7</v>
      </c>
      <c r="D798" s="5">
        <f aca="true" t="shared" si="167" ref="D798:I798">D805+D833</f>
        <v>450</v>
      </c>
      <c r="E798" s="5">
        <f t="shared" si="167"/>
        <v>617.1952</v>
      </c>
      <c r="F798" s="5">
        <f t="shared" si="167"/>
        <v>500</v>
      </c>
      <c r="G798" s="5">
        <f t="shared" si="167"/>
        <v>0</v>
      </c>
      <c r="H798" s="5">
        <f t="shared" si="167"/>
        <v>0</v>
      </c>
      <c r="I798" s="5">
        <f t="shared" si="167"/>
        <v>0</v>
      </c>
      <c r="J798" s="1"/>
      <c r="K798" s="1"/>
      <c r="L798" s="1"/>
    </row>
    <row r="799" spans="1:12" ht="15.75" customHeight="1">
      <c r="A799" s="50"/>
      <c r="B799" s="39"/>
      <c r="C799" s="37" t="s">
        <v>8</v>
      </c>
      <c r="D799" s="5">
        <f aca="true" t="shared" si="168" ref="D799:I803">D806+D834</f>
        <v>740.677</v>
      </c>
      <c r="E799" s="5">
        <f t="shared" si="168"/>
        <v>427.153</v>
      </c>
      <c r="F799" s="5">
        <f t="shared" si="168"/>
        <v>265.44123</v>
      </c>
      <c r="G799" s="5">
        <f t="shared" si="168"/>
        <v>0</v>
      </c>
      <c r="H799" s="5">
        <f t="shared" si="168"/>
        <v>0</v>
      </c>
      <c r="I799" s="5">
        <f t="shared" si="168"/>
        <v>0</v>
      </c>
      <c r="J799" s="6"/>
      <c r="K799" s="4"/>
      <c r="L799" s="1"/>
    </row>
    <row r="800" spans="1:12" ht="16.5" customHeight="1">
      <c r="A800" s="50"/>
      <c r="B800" s="39"/>
      <c r="C800" s="37" t="s">
        <v>9</v>
      </c>
      <c r="D800" s="5">
        <f t="shared" si="168"/>
        <v>565.3</v>
      </c>
      <c r="E800" s="5">
        <f t="shared" si="168"/>
        <v>303.3</v>
      </c>
      <c r="F800" s="5">
        <f t="shared" si="168"/>
        <v>392.18377</v>
      </c>
      <c r="G800" s="5">
        <f t="shared" si="168"/>
        <v>0</v>
      </c>
      <c r="H800" s="5">
        <f t="shared" si="168"/>
        <v>0</v>
      </c>
      <c r="I800" s="5">
        <f t="shared" si="168"/>
        <v>0</v>
      </c>
      <c r="J800" s="4"/>
      <c r="K800" s="8"/>
      <c r="L800" s="1"/>
    </row>
    <row r="801" spans="1:12" ht="20.25" customHeight="1">
      <c r="A801" s="50"/>
      <c r="B801" s="39"/>
      <c r="C801" s="37" t="s">
        <v>10</v>
      </c>
      <c r="D801" s="5">
        <f t="shared" si="168"/>
        <v>0</v>
      </c>
      <c r="E801" s="5">
        <f t="shared" si="168"/>
        <v>0</v>
      </c>
      <c r="F801" s="5">
        <f t="shared" si="168"/>
        <v>0</v>
      </c>
      <c r="G801" s="5">
        <f t="shared" si="168"/>
        <v>0</v>
      </c>
      <c r="H801" s="5">
        <f t="shared" si="168"/>
        <v>0</v>
      </c>
      <c r="I801" s="5">
        <f t="shared" si="168"/>
        <v>0</v>
      </c>
      <c r="J801" s="1"/>
      <c r="K801" s="1"/>
      <c r="L801" s="1"/>
    </row>
    <row r="802" spans="1:12" ht="15">
      <c r="A802" s="50"/>
      <c r="B802" s="39"/>
      <c r="C802" s="37" t="s">
        <v>11</v>
      </c>
      <c r="D802" s="5">
        <f t="shared" si="168"/>
        <v>0</v>
      </c>
      <c r="E802" s="5">
        <f t="shared" si="168"/>
        <v>0</v>
      </c>
      <c r="F802" s="5">
        <f t="shared" si="168"/>
        <v>0</v>
      </c>
      <c r="G802" s="5">
        <f t="shared" si="168"/>
        <v>0</v>
      </c>
      <c r="H802" s="5">
        <f t="shared" si="168"/>
        <v>0</v>
      </c>
      <c r="I802" s="5">
        <f t="shared" si="168"/>
        <v>0</v>
      </c>
      <c r="J802" s="1"/>
      <c r="K802" s="1"/>
      <c r="L802" s="1"/>
    </row>
    <row r="803" spans="1:12" ht="39.75" customHeight="1">
      <c r="A803" s="50"/>
      <c r="B803" s="40"/>
      <c r="C803" s="37" t="s">
        <v>12</v>
      </c>
      <c r="D803" s="5">
        <f t="shared" si="168"/>
        <v>0</v>
      </c>
      <c r="E803" s="5">
        <f t="shared" si="168"/>
        <v>0</v>
      </c>
      <c r="F803" s="5">
        <f t="shared" si="168"/>
        <v>0</v>
      </c>
      <c r="G803" s="5">
        <f t="shared" si="168"/>
        <v>0</v>
      </c>
      <c r="H803" s="5">
        <f t="shared" si="168"/>
        <v>0</v>
      </c>
      <c r="I803" s="5">
        <f t="shared" si="168"/>
        <v>0</v>
      </c>
      <c r="J803" s="1"/>
      <c r="K803" s="1"/>
      <c r="L803" s="1"/>
    </row>
    <row r="804" spans="1:12" ht="15.75" customHeight="1">
      <c r="A804" s="50" t="s">
        <v>129</v>
      </c>
      <c r="B804" s="38" t="s">
        <v>130</v>
      </c>
      <c r="C804" s="3" t="s">
        <v>6</v>
      </c>
      <c r="D804" s="11">
        <f aca="true" t="shared" si="169" ref="D804:I804">SUM(D805:D810)</f>
        <v>0</v>
      </c>
      <c r="E804" s="11">
        <f t="shared" si="169"/>
        <v>0</v>
      </c>
      <c r="F804" s="11">
        <f t="shared" si="169"/>
        <v>0</v>
      </c>
      <c r="G804" s="11">
        <f t="shared" si="169"/>
        <v>0</v>
      </c>
      <c r="H804" s="11">
        <f t="shared" si="169"/>
        <v>0</v>
      </c>
      <c r="I804" s="11">
        <f t="shared" si="169"/>
        <v>0</v>
      </c>
      <c r="J804" s="1"/>
      <c r="K804" s="1"/>
      <c r="L804" s="1"/>
    </row>
    <row r="805" spans="1:12" ht="15">
      <c r="A805" s="50"/>
      <c r="B805" s="39"/>
      <c r="C805" s="37" t="s">
        <v>7</v>
      </c>
      <c r="D805" s="5">
        <f aca="true" t="shared" si="170" ref="D805:D810">D812+D819+D826</f>
        <v>0</v>
      </c>
      <c r="E805" s="5">
        <f aca="true" t="shared" si="171" ref="E805:I810">E812+E819+E826</f>
        <v>0</v>
      </c>
      <c r="F805" s="5">
        <f t="shared" si="171"/>
        <v>0</v>
      </c>
      <c r="G805" s="5">
        <f t="shared" si="171"/>
        <v>0</v>
      </c>
      <c r="H805" s="5">
        <f t="shared" si="171"/>
        <v>0</v>
      </c>
      <c r="I805" s="5">
        <f t="shared" si="171"/>
        <v>0</v>
      </c>
      <c r="J805" s="1"/>
      <c r="K805" s="1"/>
      <c r="L805" s="1"/>
    </row>
    <row r="806" spans="1:12" ht="15.75" customHeight="1">
      <c r="A806" s="50"/>
      <c r="B806" s="39"/>
      <c r="C806" s="37" t="s">
        <v>8</v>
      </c>
      <c r="D806" s="2">
        <f t="shared" si="170"/>
        <v>0</v>
      </c>
      <c r="E806" s="2">
        <f t="shared" si="171"/>
        <v>0</v>
      </c>
      <c r="F806" s="2">
        <f t="shared" si="171"/>
        <v>0</v>
      </c>
      <c r="G806" s="2">
        <f t="shared" si="171"/>
        <v>0</v>
      </c>
      <c r="H806" s="2">
        <f t="shared" si="171"/>
        <v>0</v>
      </c>
      <c r="I806" s="2">
        <f t="shared" si="171"/>
        <v>0</v>
      </c>
      <c r="J806" s="4"/>
      <c r="K806" s="4"/>
      <c r="L806" s="1"/>
    </row>
    <row r="807" spans="1:12" ht="16.5" customHeight="1">
      <c r="A807" s="50"/>
      <c r="B807" s="39"/>
      <c r="C807" s="37" t="s">
        <v>9</v>
      </c>
      <c r="D807" s="5">
        <f t="shared" si="170"/>
        <v>0</v>
      </c>
      <c r="E807" s="5">
        <f t="shared" si="171"/>
        <v>0</v>
      </c>
      <c r="F807" s="5">
        <f t="shared" si="171"/>
        <v>0</v>
      </c>
      <c r="G807" s="5">
        <f t="shared" si="171"/>
        <v>0</v>
      </c>
      <c r="H807" s="5">
        <f t="shared" si="171"/>
        <v>0</v>
      </c>
      <c r="I807" s="5">
        <f t="shared" si="171"/>
        <v>0</v>
      </c>
      <c r="J807" s="7"/>
      <c r="K807" s="8"/>
      <c r="L807" s="1"/>
    </row>
    <row r="808" spans="1:12" ht="20.25" customHeight="1">
      <c r="A808" s="50"/>
      <c r="B808" s="39"/>
      <c r="C808" s="37" t="s">
        <v>10</v>
      </c>
      <c r="D808" s="5">
        <f t="shared" si="170"/>
        <v>0</v>
      </c>
      <c r="E808" s="5">
        <f t="shared" si="171"/>
        <v>0</v>
      </c>
      <c r="F808" s="5">
        <f t="shared" si="171"/>
        <v>0</v>
      </c>
      <c r="G808" s="5">
        <f t="shared" si="171"/>
        <v>0</v>
      </c>
      <c r="H808" s="5">
        <f t="shared" si="171"/>
        <v>0</v>
      </c>
      <c r="I808" s="5">
        <f t="shared" si="171"/>
        <v>0</v>
      </c>
      <c r="J808" s="1"/>
      <c r="K808" s="1"/>
      <c r="L808" s="1"/>
    </row>
    <row r="809" spans="1:12" ht="15">
      <c r="A809" s="50"/>
      <c r="B809" s="39"/>
      <c r="C809" s="37" t="s">
        <v>11</v>
      </c>
      <c r="D809" s="5">
        <f t="shared" si="170"/>
        <v>0</v>
      </c>
      <c r="E809" s="5">
        <f t="shared" si="171"/>
        <v>0</v>
      </c>
      <c r="F809" s="5">
        <f t="shared" si="171"/>
        <v>0</v>
      </c>
      <c r="G809" s="5">
        <f t="shared" si="171"/>
        <v>0</v>
      </c>
      <c r="H809" s="5">
        <f t="shared" si="171"/>
        <v>0</v>
      </c>
      <c r="I809" s="5">
        <f t="shared" si="171"/>
        <v>0</v>
      </c>
      <c r="J809" s="1"/>
      <c r="K809" s="1"/>
      <c r="L809" s="1"/>
    </row>
    <row r="810" spans="1:12" ht="39.75" customHeight="1">
      <c r="A810" s="50"/>
      <c r="B810" s="40"/>
      <c r="C810" s="37" t="s">
        <v>12</v>
      </c>
      <c r="D810" s="5">
        <f t="shared" si="170"/>
        <v>0</v>
      </c>
      <c r="E810" s="5">
        <f t="shared" si="171"/>
        <v>0</v>
      </c>
      <c r="F810" s="5">
        <f t="shared" si="171"/>
        <v>0</v>
      </c>
      <c r="G810" s="5">
        <f t="shared" si="171"/>
        <v>0</v>
      </c>
      <c r="H810" s="5">
        <f t="shared" si="171"/>
        <v>0</v>
      </c>
      <c r="I810" s="5">
        <f t="shared" si="171"/>
        <v>0</v>
      </c>
      <c r="J810" s="1"/>
      <c r="K810" s="1"/>
      <c r="L810" s="1"/>
    </row>
    <row r="811" spans="1:12" ht="15.75" customHeight="1">
      <c r="A811" s="50" t="s">
        <v>30</v>
      </c>
      <c r="B811" s="38" t="s">
        <v>131</v>
      </c>
      <c r="C811" s="3" t="s">
        <v>6</v>
      </c>
      <c r="D811" s="11">
        <f aca="true" t="shared" si="172" ref="D811:I811">SUM(D812:D817)</f>
        <v>0</v>
      </c>
      <c r="E811" s="11">
        <f t="shared" si="172"/>
        <v>0</v>
      </c>
      <c r="F811" s="11">
        <f t="shared" si="172"/>
        <v>0</v>
      </c>
      <c r="G811" s="11">
        <f t="shared" si="172"/>
        <v>0</v>
      </c>
      <c r="H811" s="11">
        <f t="shared" si="172"/>
        <v>0</v>
      </c>
      <c r="I811" s="11">
        <f t="shared" si="172"/>
        <v>0</v>
      </c>
      <c r="J811" s="1"/>
      <c r="K811" s="1"/>
      <c r="L811" s="1"/>
    </row>
    <row r="812" spans="1:12" ht="15">
      <c r="A812" s="50"/>
      <c r="B812" s="39"/>
      <c r="C812" s="37" t="s">
        <v>7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1"/>
      <c r="K812" s="1"/>
      <c r="L812" s="1"/>
    </row>
    <row r="813" spans="1:12" ht="15.75" customHeight="1">
      <c r="A813" s="50"/>
      <c r="B813" s="39"/>
      <c r="C813" s="37" t="s">
        <v>8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4"/>
      <c r="K813" s="7"/>
      <c r="L813" s="1"/>
    </row>
    <row r="814" spans="1:12" ht="16.5" customHeight="1">
      <c r="A814" s="50"/>
      <c r="B814" s="39"/>
      <c r="C814" s="37" t="s">
        <v>9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4"/>
      <c r="K814" s="8"/>
      <c r="L814" s="1"/>
    </row>
    <row r="815" spans="1:12" ht="20.25" customHeight="1">
      <c r="A815" s="50"/>
      <c r="B815" s="39"/>
      <c r="C815" s="37" t="s">
        <v>10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1"/>
      <c r="K815" s="4"/>
      <c r="L815" s="1"/>
    </row>
    <row r="816" spans="1:12" ht="15">
      <c r="A816" s="50"/>
      <c r="B816" s="39"/>
      <c r="C816" s="37" t="s">
        <v>11</v>
      </c>
      <c r="D816" s="5">
        <v>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1"/>
      <c r="K816" s="1"/>
      <c r="L816" s="1"/>
    </row>
    <row r="817" spans="1:12" ht="39.75" customHeight="1">
      <c r="A817" s="50"/>
      <c r="B817" s="40"/>
      <c r="C817" s="37" t="s">
        <v>12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1"/>
      <c r="K817" s="1"/>
      <c r="L817" s="1"/>
    </row>
    <row r="818" spans="1:12" ht="15.75" customHeight="1">
      <c r="A818" s="50" t="s">
        <v>104</v>
      </c>
      <c r="B818" s="38" t="s">
        <v>132</v>
      </c>
      <c r="C818" s="3" t="s">
        <v>6</v>
      </c>
      <c r="D818" s="11">
        <f aca="true" t="shared" si="173" ref="D818:I818">SUM(D819:D824)</f>
        <v>0</v>
      </c>
      <c r="E818" s="11">
        <f t="shared" si="173"/>
        <v>0</v>
      </c>
      <c r="F818" s="11">
        <f t="shared" si="173"/>
        <v>0</v>
      </c>
      <c r="G818" s="11">
        <f t="shared" si="173"/>
        <v>0</v>
      </c>
      <c r="H818" s="11">
        <f t="shared" si="173"/>
        <v>0</v>
      </c>
      <c r="I818" s="11">
        <f t="shared" si="173"/>
        <v>0</v>
      </c>
      <c r="J818" s="1"/>
      <c r="K818" s="1"/>
      <c r="L818" s="1"/>
    </row>
    <row r="819" spans="1:12" ht="15">
      <c r="A819" s="50"/>
      <c r="B819" s="39"/>
      <c r="C819" s="37" t="s">
        <v>7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1"/>
      <c r="K819" s="1"/>
      <c r="L819" s="1"/>
    </row>
    <row r="820" spans="1:12" ht="15.75" customHeight="1">
      <c r="A820" s="50"/>
      <c r="B820" s="39"/>
      <c r="C820" s="37" t="s">
        <v>8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7"/>
      <c r="K820" s="4"/>
      <c r="L820" s="1"/>
    </row>
    <row r="821" spans="1:12" ht="16.5" customHeight="1">
      <c r="A821" s="50"/>
      <c r="B821" s="39"/>
      <c r="C821" s="37" t="s">
        <v>9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4"/>
      <c r="K821" s="8"/>
      <c r="L821" s="1"/>
    </row>
    <row r="822" spans="1:12" ht="20.25" customHeight="1">
      <c r="A822" s="50"/>
      <c r="B822" s="39"/>
      <c r="C822" s="37" t="s">
        <v>10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4"/>
      <c r="K822" s="1"/>
      <c r="L822" s="1"/>
    </row>
    <row r="823" spans="1:12" ht="15">
      <c r="A823" s="50"/>
      <c r="B823" s="39"/>
      <c r="C823" s="37" t="s">
        <v>11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1"/>
      <c r="K823" s="1"/>
      <c r="L823" s="1"/>
    </row>
    <row r="824" spans="1:12" ht="39.75" customHeight="1">
      <c r="A824" s="50"/>
      <c r="B824" s="40"/>
      <c r="C824" s="37" t="s">
        <v>12</v>
      </c>
      <c r="D824" s="5">
        <v>0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1"/>
      <c r="K824" s="1"/>
      <c r="L824" s="1"/>
    </row>
    <row r="825" spans="1:12" ht="15.75" customHeight="1">
      <c r="A825" s="50" t="s">
        <v>106</v>
      </c>
      <c r="B825" s="38" t="s">
        <v>212</v>
      </c>
      <c r="C825" s="3" t="s">
        <v>6</v>
      </c>
      <c r="D825" s="11">
        <f aca="true" t="shared" si="174" ref="D825:I825">SUM(D826:D831)</f>
        <v>0</v>
      </c>
      <c r="E825" s="11">
        <f t="shared" si="174"/>
        <v>0</v>
      </c>
      <c r="F825" s="11">
        <f t="shared" si="174"/>
        <v>0</v>
      </c>
      <c r="G825" s="11">
        <f t="shared" si="174"/>
        <v>0</v>
      </c>
      <c r="H825" s="11">
        <f t="shared" si="174"/>
        <v>0</v>
      </c>
      <c r="I825" s="11">
        <f t="shared" si="174"/>
        <v>0</v>
      </c>
      <c r="J825" s="1"/>
      <c r="K825" s="1"/>
      <c r="L825" s="1"/>
    </row>
    <row r="826" spans="1:12" ht="15">
      <c r="A826" s="50"/>
      <c r="B826" s="39"/>
      <c r="C826" s="37" t="s">
        <v>7</v>
      </c>
      <c r="D826" s="5">
        <v>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1"/>
      <c r="K826" s="1"/>
      <c r="L826" s="1"/>
    </row>
    <row r="827" spans="1:12" ht="15.75" customHeight="1">
      <c r="A827" s="50"/>
      <c r="B827" s="39"/>
      <c r="C827" s="37" t="s">
        <v>8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7"/>
      <c r="K827" s="4"/>
      <c r="L827" s="1"/>
    </row>
    <row r="828" spans="1:12" ht="16.5" customHeight="1">
      <c r="A828" s="50"/>
      <c r="B828" s="39"/>
      <c r="C828" s="37" t="s">
        <v>9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4"/>
      <c r="K828" s="8"/>
      <c r="L828" s="1"/>
    </row>
    <row r="829" spans="1:12" ht="20.25" customHeight="1">
      <c r="A829" s="50"/>
      <c r="B829" s="39"/>
      <c r="C829" s="37" t="s">
        <v>10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1"/>
      <c r="K829" s="1"/>
      <c r="L829" s="1"/>
    </row>
    <row r="830" spans="1:12" ht="15">
      <c r="A830" s="50"/>
      <c r="B830" s="39"/>
      <c r="C830" s="37" t="s">
        <v>11</v>
      </c>
      <c r="D830" s="5">
        <v>0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1"/>
      <c r="K830" s="1"/>
      <c r="L830" s="1"/>
    </row>
    <row r="831" spans="1:12" ht="39.75" customHeight="1">
      <c r="A831" s="50"/>
      <c r="B831" s="40"/>
      <c r="C831" s="37" t="s">
        <v>12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1"/>
      <c r="K831" s="1"/>
      <c r="L831" s="1"/>
    </row>
    <row r="832" spans="1:12" ht="15.75" customHeight="1">
      <c r="A832" s="50" t="s">
        <v>133</v>
      </c>
      <c r="B832" s="38" t="s">
        <v>134</v>
      </c>
      <c r="C832" s="3" t="s">
        <v>6</v>
      </c>
      <c r="D832" s="11">
        <f aca="true" t="shared" si="175" ref="D832:I832">SUM(D833:D838)</f>
        <v>1755.977</v>
      </c>
      <c r="E832" s="11">
        <f t="shared" si="175"/>
        <v>1347.6481999999999</v>
      </c>
      <c r="F832" s="11">
        <f t="shared" si="175"/>
        <v>1157.625</v>
      </c>
      <c r="G832" s="11">
        <f t="shared" si="175"/>
        <v>0</v>
      </c>
      <c r="H832" s="11">
        <f t="shared" si="175"/>
        <v>0</v>
      </c>
      <c r="I832" s="11">
        <f t="shared" si="175"/>
        <v>0</v>
      </c>
      <c r="J832" s="1"/>
      <c r="K832" s="1"/>
      <c r="L832" s="1"/>
    </row>
    <row r="833" spans="1:12" ht="15">
      <c r="A833" s="50"/>
      <c r="B833" s="39"/>
      <c r="C833" s="37" t="s">
        <v>7</v>
      </c>
      <c r="D833" s="5">
        <f aca="true" t="shared" si="176" ref="D833:I833">D840</f>
        <v>450</v>
      </c>
      <c r="E833" s="5">
        <f t="shared" si="176"/>
        <v>617.1952</v>
      </c>
      <c r="F833" s="5">
        <f t="shared" si="176"/>
        <v>500</v>
      </c>
      <c r="G833" s="5">
        <f t="shared" si="176"/>
        <v>0</v>
      </c>
      <c r="H833" s="5">
        <f t="shared" si="176"/>
        <v>0</v>
      </c>
      <c r="I833" s="5">
        <f t="shared" si="176"/>
        <v>0</v>
      </c>
      <c r="J833" s="1"/>
      <c r="K833" s="1"/>
      <c r="L833" s="1"/>
    </row>
    <row r="834" spans="1:12" ht="15.75" customHeight="1">
      <c r="A834" s="50"/>
      <c r="B834" s="39"/>
      <c r="C834" s="37" t="s">
        <v>8</v>
      </c>
      <c r="D834" s="5">
        <f aca="true" t="shared" si="177" ref="D834:I838">D841</f>
        <v>740.677</v>
      </c>
      <c r="E834" s="5">
        <f t="shared" si="177"/>
        <v>427.153</v>
      </c>
      <c r="F834" s="5">
        <f t="shared" si="177"/>
        <v>265.44123</v>
      </c>
      <c r="G834" s="5">
        <f t="shared" si="177"/>
        <v>0</v>
      </c>
      <c r="H834" s="5">
        <f t="shared" si="177"/>
        <v>0</v>
      </c>
      <c r="I834" s="5">
        <f t="shared" si="177"/>
        <v>0</v>
      </c>
      <c r="J834" s="4"/>
      <c r="K834" s="4"/>
      <c r="L834" s="1"/>
    </row>
    <row r="835" spans="1:12" ht="16.5" customHeight="1">
      <c r="A835" s="50"/>
      <c r="B835" s="39"/>
      <c r="C835" s="37" t="s">
        <v>9</v>
      </c>
      <c r="D835" s="5">
        <f t="shared" si="177"/>
        <v>565.3</v>
      </c>
      <c r="E835" s="5">
        <f t="shared" si="177"/>
        <v>303.3</v>
      </c>
      <c r="F835" s="5">
        <f t="shared" si="177"/>
        <v>392.18377</v>
      </c>
      <c r="G835" s="5">
        <f t="shared" si="177"/>
        <v>0</v>
      </c>
      <c r="H835" s="5">
        <f t="shared" si="177"/>
        <v>0</v>
      </c>
      <c r="I835" s="5">
        <f t="shared" si="177"/>
        <v>0</v>
      </c>
      <c r="J835" s="7"/>
      <c r="K835" s="7"/>
      <c r="L835" s="1"/>
    </row>
    <row r="836" spans="1:12" ht="20.25" customHeight="1">
      <c r="A836" s="50"/>
      <c r="B836" s="39"/>
      <c r="C836" s="37" t="s">
        <v>10</v>
      </c>
      <c r="D836" s="5">
        <f t="shared" si="177"/>
        <v>0</v>
      </c>
      <c r="E836" s="5">
        <f t="shared" si="177"/>
        <v>0</v>
      </c>
      <c r="F836" s="5">
        <f t="shared" si="177"/>
        <v>0</v>
      </c>
      <c r="G836" s="5">
        <f t="shared" si="177"/>
        <v>0</v>
      </c>
      <c r="H836" s="5">
        <f t="shared" si="177"/>
        <v>0</v>
      </c>
      <c r="I836" s="5">
        <f t="shared" si="177"/>
        <v>0</v>
      </c>
      <c r="J836" s="1"/>
      <c r="K836" s="1"/>
      <c r="L836" s="1"/>
    </row>
    <row r="837" spans="1:12" ht="15">
      <c r="A837" s="50"/>
      <c r="B837" s="39"/>
      <c r="C837" s="37" t="s">
        <v>11</v>
      </c>
      <c r="D837" s="5">
        <f t="shared" si="177"/>
        <v>0</v>
      </c>
      <c r="E837" s="5">
        <f t="shared" si="177"/>
        <v>0</v>
      </c>
      <c r="F837" s="5">
        <f t="shared" si="177"/>
        <v>0</v>
      </c>
      <c r="G837" s="5">
        <f t="shared" si="177"/>
        <v>0</v>
      </c>
      <c r="H837" s="5">
        <f t="shared" si="177"/>
        <v>0</v>
      </c>
      <c r="I837" s="5">
        <f t="shared" si="177"/>
        <v>0</v>
      </c>
      <c r="J837" s="1"/>
      <c r="K837" s="1"/>
      <c r="L837" s="1"/>
    </row>
    <row r="838" spans="1:12" ht="39.75" customHeight="1">
      <c r="A838" s="50"/>
      <c r="B838" s="40"/>
      <c r="C838" s="37" t="s">
        <v>12</v>
      </c>
      <c r="D838" s="5">
        <f t="shared" si="177"/>
        <v>0</v>
      </c>
      <c r="E838" s="5">
        <f t="shared" si="177"/>
        <v>0</v>
      </c>
      <c r="F838" s="5">
        <f t="shared" si="177"/>
        <v>0</v>
      </c>
      <c r="G838" s="5">
        <f t="shared" si="177"/>
        <v>0</v>
      </c>
      <c r="H838" s="5">
        <f t="shared" si="177"/>
        <v>0</v>
      </c>
      <c r="I838" s="5">
        <f t="shared" si="177"/>
        <v>0</v>
      </c>
      <c r="J838" s="1"/>
      <c r="K838" s="1"/>
      <c r="L838" s="1"/>
    </row>
    <row r="839" spans="1:12" ht="15">
      <c r="A839" s="50" t="s">
        <v>34</v>
      </c>
      <c r="B839" s="38" t="s">
        <v>213</v>
      </c>
      <c r="C839" s="3" t="s">
        <v>6</v>
      </c>
      <c r="D839" s="11">
        <f aca="true" t="shared" si="178" ref="D839:I839">SUM(D840:D845)</f>
        <v>1755.977</v>
      </c>
      <c r="E839" s="11">
        <f t="shared" si="178"/>
        <v>1347.6481999999999</v>
      </c>
      <c r="F839" s="11">
        <f t="shared" si="178"/>
        <v>1157.625</v>
      </c>
      <c r="G839" s="11">
        <f t="shared" si="178"/>
        <v>0</v>
      </c>
      <c r="H839" s="11">
        <f t="shared" si="178"/>
        <v>0</v>
      </c>
      <c r="I839" s="11">
        <f t="shared" si="178"/>
        <v>0</v>
      </c>
      <c r="J839" s="1"/>
      <c r="K839" s="1"/>
      <c r="L839" s="1"/>
    </row>
    <row r="840" spans="1:12" ht="15">
      <c r="A840" s="50"/>
      <c r="B840" s="39"/>
      <c r="C840" s="37" t="s">
        <v>7</v>
      </c>
      <c r="D840" s="5">
        <v>450</v>
      </c>
      <c r="E840" s="19">
        <v>617.1952</v>
      </c>
      <c r="F840" s="19">
        <v>500</v>
      </c>
      <c r="G840" s="5">
        <v>0</v>
      </c>
      <c r="H840" s="5">
        <v>0</v>
      </c>
      <c r="I840" s="5">
        <v>0</v>
      </c>
      <c r="J840" s="1"/>
      <c r="K840" s="1"/>
      <c r="L840" s="1"/>
    </row>
    <row r="841" spans="1:12" ht="15">
      <c r="A841" s="50"/>
      <c r="B841" s="39"/>
      <c r="C841" s="37" t="s">
        <v>8</v>
      </c>
      <c r="D841" s="2">
        <v>740.677</v>
      </c>
      <c r="E841" s="19">
        <v>427.153</v>
      </c>
      <c r="F841" s="5">
        <v>265.44123</v>
      </c>
      <c r="G841" s="5">
        <v>0</v>
      </c>
      <c r="H841" s="5">
        <v>0</v>
      </c>
      <c r="I841" s="5">
        <v>0</v>
      </c>
      <c r="J841" s="1"/>
      <c r="K841" s="1"/>
      <c r="L841" s="1"/>
    </row>
    <row r="842" spans="1:12" ht="15">
      <c r="A842" s="50"/>
      <c r="B842" s="39"/>
      <c r="C842" s="37" t="s">
        <v>9</v>
      </c>
      <c r="D842" s="5">
        <v>565.3</v>
      </c>
      <c r="E842" s="19">
        <v>303.3</v>
      </c>
      <c r="F842" s="5">
        <v>392.18377</v>
      </c>
      <c r="G842" s="5">
        <v>0</v>
      </c>
      <c r="H842" s="5">
        <v>0</v>
      </c>
      <c r="I842" s="5">
        <v>0</v>
      </c>
      <c r="J842" s="1"/>
      <c r="K842" s="1"/>
      <c r="L842" s="1"/>
    </row>
    <row r="843" spans="1:12" ht="15">
      <c r="A843" s="50"/>
      <c r="B843" s="39"/>
      <c r="C843" s="37" t="s">
        <v>10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1"/>
      <c r="K843" s="1"/>
      <c r="L843" s="1"/>
    </row>
    <row r="844" spans="1:12" ht="15">
      <c r="A844" s="50"/>
      <c r="B844" s="39"/>
      <c r="C844" s="37" t="s">
        <v>11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1"/>
      <c r="K844" s="1"/>
      <c r="L844" s="1"/>
    </row>
    <row r="845" spans="1:12" ht="30">
      <c r="A845" s="50"/>
      <c r="B845" s="40"/>
      <c r="C845" s="37" t="s">
        <v>12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1"/>
      <c r="K845" s="1"/>
      <c r="L845" s="1"/>
    </row>
    <row r="846" spans="1:12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9" ht="15">
      <c r="A1836" s="1"/>
      <c r="B1836" s="1"/>
      <c r="C1836" s="1"/>
      <c r="D1836" s="1"/>
      <c r="E1836" s="1"/>
      <c r="F1836" s="1"/>
      <c r="G1836" s="1"/>
      <c r="H1836" s="1"/>
      <c r="I1836" s="1"/>
    </row>
    <row r="1837" spans="1:9" ht="15">
      <c r="A1837" s="1"/>
      <c r="B1837" s="1"/>
      <c r="C1837" s="1"/>
      <c r="D1837" s="1"/>
      <c r="E1837" s="1"/>
      <c r="F1837" s="1"/>
      <c r="G1837" s="1"/>
      <c r="H1837" s="1"/>
      <c r="I1837" s="1"/>
    </row>
    <row r="1838" spans="1:9" ht="15">
      <c r="A1838" s="1"/>
      <c r="B1838" s="1"/>
      <c r="C1838" s="1"/>
      <c r="D1838" s="1"/>
      <c r="E1838" s="1"/>
      <c r="F1838" s="1"/>
      <c r="G1838" s="1"/>
      <c r="H1838" s="1"/>
      <c r="I1838" s="1"/>
    </row>
    <row r="1839" spans="1:9" ht="15">
      <c r="A1839" s="1"/>
      <c r="B1839" s="1"/>
      <c r="C1839" s="1"/>
      <c r="D1839" s="1"/>
      <c r="E1839" s="1"/>
      <c r="F1839" s="1"/>
      <c r="G1839" s="1"/>
      <c r="H1839" s="1"/>
      <c r="I1839" s="1"/>
    </row>
    <row r="1840" spans="1:9" ht="15">
      <c r="A1840" s="1"/>
      <c r="B1840" s="1"/>
      <c r="C1840" s="1"/>
      <c r="D1840" s="1"/>
      <c r="E1840" s="1"/>
      <c r="F1840" s="1"/>
      <c r="G1840" s="1"/>
      <c r="H1840" s="1"/>
      <c r="I1840" s="1"/>
    </row>
    <row r="1841" spans="1:9" ht="15">
      <c r="A1841" s="1"/>
      <c r="B1841" s="1"/>
      <c r="C1841" s="1"/>
      <c r="D1841" s="1"/>
      <c r="E1841" s="1"/>
      <c r="F1841" s="1"/>
      <c r="G1841" s="1"/>
      <c r="H1841" s="1"/>
      <c r="I1841" s="1"/>
    </row>
    <row r="1842" spans="1:9" ht="15">
      <c r="A1842" s="1"/>
      <c r="B1842" s="1"/>
      <c r="C1842" s="1"/>
      <c r="D1842" s="1"/>
      <c r="E1842" s="1"/>
      <c r="F1842" s="1"/>
      <c r="G1842" s="1"/>
      <c r="H1842" s="1"/>
      <c r="I1842" s="1"/>
    </row>
  </sheetData>
  <sheetProtection/>
  <mergeCells count="247">
    <mergeCell ref="A2:I2"/>
    <mergeCell ref="G1:I1"/>
    <mergeCell ref="A734:A740"/>
    <mergeCell ref="B734:B740"/>
    <mergeCell ref="A720:A726"/>
    <mergeCell ref="B720:B726"/>
    <mergeCell ref="A727:A733"/>
    <mergeCell ref="B727:B733"/>
    <mergeCell ref="A216:A222"/>
    <mergeCell ref="B216:B222"/>
    <mergeCell ref="A188:A194"/>
    <mergeCell ref="B188:B194"/>
    <mergeCell ref="A97:A103"/>
    <mergeCell ref="B97:B103"/>
    <mergeCell ref="A195:A201"/>
    <mergeCell ref="B195:B201"/>
    <mergeCell ref="A174:A180"/>
    <mergeCell ref="B174:B180"/>
    <mergeCell ref="A181:A187"/>
    <mergeCell ref="B181:B187"/>
    <mergeCell ref="B153:B159"/>
    <mergeCell ref="B48:B54"/>
    <mergeCell ref="A34:A40"/>
    <mergeCell ref="B34:B40"/>
    <mergeCell ref="A41:A47"/>
    <mergeCell ref="B41:B47"/>
    <mergeCell ref="A69:A75"/>
    <mergeCell ref="B69:B75"/>
    <mergeCell ref="A62:A68"/>
    <mergeCell ref="A48:A54"/>
    <mergeCell ref="A797:A803"/>
    <mergeCell ref="B797:B803"/>
    <mergeCell ref="A804:A810"/>
    <mergeCell ref="B804:B810"/>
    <mergeCell ref="A783:A789"/>
    <mergeCell ref="B783:B789"/>
    <mergeCell ref="A790:A796"/>
    <mergeCell ref="B790:B796"/>
    <mergeCell ref="A202:A208"/>
    <mergeCell ref="A811:A817"/>
    <mergeCell ref="B811:B817"/>
    <mergeCell ref="A839:A845"/>
    <mergeCell ref="B839:B845"/>
    <mergeCell ref="A818:A824"/>
    <mergeCell ref="B818:B824"/>
    <mergeCell ref="A825:A831"/>
    <mergeCell ref="B825:B831"/>
    <mergeCell ref="A832:A838"/>
    <mergeCell ref="B832:B838"/>
    <mergeCell ref="A741:A747"/>
    <mergeCell ref="B741:B747"/>
    <mergeCell ref="A762:A768"/>
    <mergeCell ref="B762:B768"/>
    <mergeCell ref="A769:A775"/>
    <mergeCell ref="B769:B775"/>
    <mergeCell ref="A755:A761"/>
    <mergeCell ref="B755:B761"/>
    <mergeCell ref="A685:A691"/>
    <mergeCell ref="B685:B691"/>
    <mergeCell ref="A692:A698"/>
    <mergeCell ref="B692:B698"/>
    <mergeCell ref="A776:A782"/>
    <mergeCell ref="B776:B782"/>
    <mergeCell ref="A699:A705"/>
    <mergeCell ref="B699:B705"/>
    <mergeCell ref="A706:A712"/>
    <mergeCell ref="B706:B712"/>
    <mergeCell ref="A713:A719"/>
    <mergeCell ref="B713:B719"/>
    <mergeCell ref="A678:A684"/>
    <mergeCell ref="B678:B684"/>
    <mergeCell ref="A650:A656"/>
    <mergeCell ref="B650:B656"/>
    <mergeCell ref="A657:A663"/>
    <mergeCell ref="B657:B663"/>
    <mergeCell ref="A664:A670"/>
    <mergeCell ref="B664:B670"/>
    <mergeCell ref="A566:A572"/>
    <mergeCell ref="B566:B572"/>
    <mergeCell ref="A573:A579"/>
    <mergeCell ref="B573:B579"/>
    <mergeCell ref="A671:A677"/>
    <mergeCell ref="B671:B677"/>
    <mergeCell ref="A629:A635"/>
    <mergeCell ref="B629:B635"/>
    <mergeCell ref="A636:A642"/>
    <mergeCell ref="B636:B642"/>
    <mergeCell ref="A552:A558"/>
    <mergeCell ref="B552:B558"/>
    <mergeCell ref="A615:A621"/>
    <mergeCell ref="B615:B621"/>
    <mergeCell ref="A622:A628"/>
    <mergeCell ref="B622:B628"/>
    <mergeCell ref="B608:B614"/>
    <mergeCell ref="A608:A614"/>
    <mergeCell ref="A559:A565"/>
    <mergeCell ref="B559:B565"/>
    <mergeCell ref="A643:A649"/>
    <mergeCell ref="B643:B649"/>
    <mergeCell ref="A510:A516"/>
    <mergeCell ref="B510:B516"/>
    <mergeCell ref="A517:A523"/>
    <mergeCell ref="B517:B523"/>
    <mergeCell ref="A524:A530"/>
    <mergeCell ref="B524:B530"/>
    <mergeCell ref="A531:A537"/>
    <mergeCell ref="B531:B537"/>
    <mergeCell ref="A538:A544"/>
    <mergeCell ref="B538:B544"/>
    <mergeCell ref="A545:A551"/>
    <mergeCell ref="B545:B551"/>
    <mergeCell ref="A454:A460"/>
    <mergeCell ref="B454:B460"/>
    <mergeCell ref="A475:A481"/>
    <mergeCell ref="B475:B481"/>
    <mergeCell ref="A482:A488"/>
    <mergeCell ref="B482:B488"/>
    <mergeCell ref="A489:A495"/>
    <mergeCell ref="B489:B495"/>
    <mergeCell ref="A496:A502"/>
    <mergeCell ref="B496:B502"/>
    <mergeCell ref="A503:A509"/>
    <mergeCell ref="B503:B509"/>
    <mergeCell ref="A447:A453"/>
    <mergeCell ref="B447:B453"/>
    <mergeCell ref="A412:A418"/>
    <mergeCell ref="B412:B418"/>
    <mergeCell ref="A419:A425"/>
    <mergeCell ref="B419:B425"/>
    <mergeCell ref="A426:A432"/>
    <mergeCell ref="B426:B432"/>
    <mergeCell ref="A384:A390"/>
    <mergeCell ref="B384:B390"/>
    <mergeCell ref="A433:A439"/>
    <mergeCell ref="B433:B439"/>
    <mergeCell ref="A440:A446"/>
    <mergeCell ref="B440:B446"/>
    <mergeCell ref="A314:A320"/>
    <mergeCell ref="B314:B320"/>
    <mergeCell ref="A398:A404"/>
    <mergeCell ref="B398:B404"/>
    <mergeCell ref="A405:A411"/>
    <mergeCell ref="B405:B411"/>
    <mergeCell ref="A370:A376"/>
    <mergeCell ref="B370:B376"/>
    <mergeCell ref="A377:A383"/>
    <mergeCell ref="B377:B383"/>
    <mergeCell ref="A258:A264"/>
    <mergeCell ref="B258:B264"/>
    <mergeCell ref="A293:A299"/>
    <mergeCell ref="B293:B299"/>
    <mergeCell ref="A391:A397"/>
    <mergeCell ref="B391:B397"/>
    <mergeCell ref="A300:A306"/>
    <mergeCell ref="B300:B306"/>
    <mergeCell ref="A307:A313"/>
    <mergeCell ref="B307:B313"/>
    <mergeCell ref="A286:A292"/>
    <mergeCell ref="B286:B292"/>
    <mergeCell ref="A272:A278"/>
    <mergeCell ref="B272:B278"/>
    <mergeCell ref="A279:A285"/>
    <mergeCell ref="B279:B285"/>
    <mergeCell ref="A237:A243"/>
    <mergeCell ref="B237:B243"/>
    <mergeCell ref="A265:A271"/>
    <mergeCell ref="B265:B271"/>
    <mergeCell ref="A230:A236"/>
    <mergeCell ref="B230:B236"/>
    <mergeCell ref="A244:A250"/>
    <mergeCell ref="B244:B250"/>
    <mergeCell ref="A251:A257"/>
    <mergeCell ref="B251:B257"/>
    <mergeCell ref="B202:B208"/>
    <mergeCell ref="A209:A215"/>
    <mergeCell ref="B209:B215"/>
    <mergeCell ref="A223:A229"/>
    <mergeCell ref="B223:B229"/>
    <mergeCell ref="A132:A138"/>
    <mergeCell ref="B132:B138"/>
    <mergeCell ref="A139:A145"/>
    <mergeCell ref="B139:B145"/>
    <mergeCell ref="A146:A152"/>
    <mergeCell ref="A160:A166"/>
    <mergeCell ref="B160:B166"/>
    <mergeCell ref="B167:B173"/>
    <mergeCell ref="B76:B82"/>
    <mergeCell ref="A83:A89"/>
    <mergeCell ref="B83:B89"/>
    <mergeCell ref="A90:A96"/>
    <mergeCell ref="B90:B96"/>
    <mergeCell ref="A167:A173"/>
    <mergeCell ref="B146:B152"/>
    <mergeCell ref="A153:A159"/>
    <mergeCell ref="A125:A131"/>
    <mergeCell ref="B125:B131"/>
    <mergeCell ref="A13:A19"/>
    <mergeCell ref="B13:B19"/>
    <mergeCell ref="A20:A26"/>
    <mergeCell ref="B20:B26"/>
    <mergeCell ref="A27:A33"/>
    <mergeCell ref="B27:B33"/>
    <mergeCell ref="B62:B68"/>
    <mergeCell ref="J545:K551"/>
    <mergeCell ref="A3:A4"/>
    <mergeCell ref="B3:B4"/>
    <mergeCell ref="C3:C4"/>
    <mergeCell ref="D3:I3"/>
    <mergeCell ref="A6:A12"/>
    <mergeCell ref="B6:B12"/>
    <mergeCell ref="A55:A61"/>
    <mergeCell ref="B55:B61"/>
    <mergeCell ref="A76:A82"/>
    <mergeCell ref="A461:A467"/>
    <mergeCell ref="B461:B467"/>
    <mergeCell ref="A468:A474"/>
    <mergeCell ref="B468:B474"/>
    <mergeCell ref="A321:A327"/>
    <mergeCell ref="B321:B327"/>
    <mergeCell ref="A328:A334"/>
    <mergeCell ref="B328:B334"/>
    <mergeCell ref="A335:A341"/>
    <mergeCell ref="B335:B341"/>
    <mergeCell ref="A363:A369"/>
    <mergeCell ref="B363:B369"/>
    <mergeCell ref="A342:A348"/>
    <mergeCell ref="B342:B348"/>
    <mergeCell ref="A349:A355"/>
    <mergeCell ref="B349:B355"/>
    <mergeCell ref="A356:A362"/>
    <mergeCell ref="B356:B362"/>
    <mergeCell ref="B594:B600"/>
    <mergeCell ref="A594:A600"/>
    <mergeCell ref="A587:A593"/>
    <mergeCell ref="B587:B593"/>
    <mergeCell ref="A580:A586"/>
    <mergeCell ref="B580:B586"/>
    <mergeCell ref="A601:A607"/>
    <mergeCell ref="B601:B607"/>
    <mergeCell ref="A748:A754"/>
    <mergeCell ref="B748:B754"/>
    <mergeCell ref="A104:A110"/>
    <mergeCell ref="B104:B110"/>
    <mergeCell ref="A111:A117"/>
    <mergeCell ref="B111:B117"/>
    <mergeCell ref="A118:A124"/>
    <mergeCell ref="B118:B1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20" manualBreakCount="20">
    <brk id="40" max="8" man="1"/>
    <brk id="75" max="8" man="1"/>
    <brk id="138" max="8" man="1"/>
    <brk id="187" max="8" man="1"/>
    <brk id="229" max="8" man="1"/>
    <brk id="264" max="8" man="1"/>
    <brk id="299" max="8" man="1"/>
    <brk id="341" max="8" man="1"/>
    <brk id="383" max="8" man="1"/>
    <brk id="418" max="8" man="1"/>
    <brk id="453" max="8" man="1"/>
    <brk id="495" max="8" man="1"/>
    <brk id="523" max="8" man="1"/>
    <brk id="558" max="8" man="1"/>
    <brk id="614" max="8" man="1"/>
    <brk id="649" max="8" man="1"/>
    <brk id="684" max="8" man="1"/>
    <brk id="719" max="8" man="1"/>
    <brk id="768" max="8" man="1"/>
    <brk id="810" max="8" man="1"/>
  </rowBreaks>
  <ignoredErrors>
    <ignoredError sqref="F476:F481 E140 E492 D494:E495 E372:E376 E28 E29:E33 E77 E78:E82 E141:E145 E203:E208 E686:E691" formula="1"/>
    <ignoredError sqref="E545:I5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2017-08-25T04:39:28Z</cp:lastPrinted>
  <dcterms:created xsi:type="dcterms:W3CDTF">2015-08-14T05:44:52Z</dcterms:created>
  <dcterms:modified xsi:type="dcterms:W3CDTF">2017-08-25T05:43:27Z</dcterms:modified>
  <cp:category/>
  <cp:version/>
  <cp:contentType/>
  <cp:contentStatus/>
</cp:coreProperties>
</file>