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LAST_CELL" localSheetId="0">ДЧБ!$K$114</definedName>
  </definedNames>
  <calcPr calcId="145621"/>
</workbook>
</file>

<file path=xl/calcChain.xml><?xml version="1.0" encoding="utf-8"?>
<calcChain xmlns="http://schemas.openxmlformats.org/spreadsheetml/2006/main">
  <c r="G191" i="1" l="1"/>
  <c r="G190" i="1"/>
  <c r="G188" i="1"/>
  <c r="F191" i="1"/>
  <c r="F190" i="1"/>
  <c r="F189" i="1"/>
  <c r="F188" i="1"/>
  <c r="F187" i="1"/>
  <c r="G185" i="1" l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7" i="1"/>
  <c r="G103" i="1"/>
  <c r="G102" i="1"/>
  <c r="G101" i="1"/>
  <c r="G99" i="1"/>
  <c r="G98" i="1"/>
  <c r="G96" i="1"/>
  <c r="G95" i="1"/>
  <c r="G93" i="1"/>
  <c r="G92" i="1"/>
  <c r="G91" i="1"/>
  <c r="G90" i="1"/>
  <c r="G89" i="1"/>
  <c r="G88" i="1"/>
  <c r="G87" i="1"/>
  <c r="G84" i="1"/>
  <c r="G83" i="1"/>
  <c r="G81" i="1"/>
  <c r="G80" i="1"/>
  <c r="G79" i="1"/>
  <c r="G76" i="1"/>
  <c r="G75" i="1"/>
  <c r="G74" i="1"/>
  <c r="G73" i="1"/>
  <c r="G71" i="1"/>
  <c r="G70" i="1"/>
  <c r="G67" i="1"/>
  <c r="G66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5" i="1"/>
  <c r="G44" i="1"/>
  <c r="G42" i="1"/>
  <c r="G41" i="1"/>
  <c r="G39" i="1"/>
  <c r="G38" i="1"/>
  <c r="G36" i="1"/>
  <c r="G35" i="1"/>
  <c r="G33" i="1"/>
  <c r="G30" i="1"/>
  <c r="G28" i="1"/>
  <c r="G26" i="1"/>
  <c r="G25" i="1"/>
  <c r="G23" i="1"/>
  <c r="G22" i="1"/>
  <c r="G21" i="1"/>
  <c r="G18" i="1"/>
  <c r="G17" i="1"/>
  <c r="G16" i="1"/>
  <c r="G15" i="1"/>
  <c r="G13" i="1"/>
  <c r="G12" i="1"/>
  <c r="G11" i="1"/>
  <c r="G10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9" i="1"/>
  <c r="F98" i="1"/>
  <c r="F96" i="1"/>
  <c r="F95" i="1"/>
  <c r="F93" i="1"/>
  <c r="F92" i="1"/>
  <c r="F91" i="1"/>
  <c r="F90" i="1"/>
  <c r="F89" i="1"/>
  <c r="F88" i="1"/>
  <c r="F87" i="1"/>
  <c r="F86" i="1"/>
  <c r="F84" i="1"/>
  <c r="F83" i="1"/>
  <c r="F81" i="1"/>
  <c r="F80" i="1"/>
  <c r="F79" i="1"/>
  <c r="F76" i="1"/>
  <c r="F75" i="1"/>
  <c r="F74" i="1"/>
  <c r="F73" i="1"/>
  <c r="F71" i="1"/>
  <c r="F70" i="1"/>
  <c r="F67" i="1"/>
  <c r="F66" i="1"/>
  <c r="F65" i="1"/>
  <c r="F62" i="1"/>
  <c r="F61" i="1"/>
  <c r="F60" i="1"/>
  <c r="F59" i="1"/>
  <c r="F57" i="1"/>
  <c r="F56" i="1"/>
  <c r="F54" i="1"/>
  <c r="F53" i="1"/>
  <c r="F52" i="1"/>
  <c r="F51" i="1"/>
  <c r="F50" i="1"/>
  <c r="F47" i="1"/>
  <c r="F46" i="1"/>
  <c r="F45" i="1"/>
  <c r="F44" i="1"/>
  <c r="F42" i="1"/>
  <c r="F41" i="1"/>
  <c r="F39" i="1"/>
  <c r="F36" i="1"/>
  <c r="F35" i="1"/>
  <c r="F33" i="1"/>
  <c r="F30" i="1"/>
  <c r="F28" i="1"/>
  <c r="F26" i="1"/>
  <c r="F25" i="1"/>
  <c r="F23" i="1"/>
  <c r="F22" i="1"/>
  <c r="F21" i="1"/>
  <c r="F18" i="1"/>
  <c r="F17" i="1"/>
  <c r="F16" i="1"/>
  <c r="F15" i="1"/>
  <c r="F13" i="1"/>
  <c r="F12" i="1"/>
  <c r="F11" i="1"/>
  <c r="C72" i="1"/>
  <c r="F72" i="1" s="1"/>
  <c r="C10" i="1"/>
  <c r="F10" i="1" s="1"/>
  <c r="C14" i="1"/>
  <c r="G14" i="1" s="1"/>
  <c r="C20" i="1"/>
  <c r="F20" i="1" s="1"/>
  <c r="C24" i="1"/>
  <c r="C27" i="1"/>
  <c r="F27" i="1" s="1"/>
  <c r="C29" i="1"/>
  <c r="F29" i="1" s="1"/>
  <c r="C32" i="1"/>
  <c r="F32" i="1" s="1"/>
  <c r="C34" i="1"/>
  <c r="F34" i="1" s="1"/>
  <c r="C38" i="1"/>
  <c r="C40" i="1"/>
  <c r="F40" i="1" s="1"/>
  <c r="C43" i="1"/>
  <c r="F43" i="1" s="1"/>
  <c r="C49" i="1"/>
  <c r="C48" i="1" s="1"/>
  <c r="F48" i="1" s="1"/>
  <c r="C55" i="1"/>
  <c r="F55" i="1" s="1"/>
  <c r="C58" i="1"/>
  <c r="F58" i="1" s="1"/>
  <c r="C64" i="1"/>
  <c r="C63" i="1" s="1"/>
  <c r="F63" i="1" s="1"/>
  <c r="C69" i="1"/>
  <c r="F69" i="1" s="1"/>
  <c r="C78" i="1"/>
  <c r="C82" i="1"/>
  <c r="G82" i="1" s="1"/>
  <c r="C85" i="1"/>
  <c r="F85" i="1" s="1"/>
  <c r="C94" i="1"/>
  <c r="F94" i="1" s="1"/>
  <c r="C97" i="1"/>
  <c r="F97" i="1" s="1"/>
  <c r="C100" i="1"/>
  <c r="F100" i="1" s="1"/>
  <c r="G100" i="1" l="1"/>
  <c r="G20" i="1"/>
  <c r="F82" i="1"/>
  <c r="G32" i="1"/>
  <c r="C19" i="1"/>
  <c r="F19" i="1" s="1"/>
  <c r="F14" i="1"/>
  <c r="G29" i="1"/>
  <c r="G40" i="1"/>
  <c r="G97" i="1"/>
  <c r="G34" i="1"/>
  <c r="G48" i="1"/>
  <c r="G64" i="1"/>
  <c r="G69" i="1"/>
  <c r="G85" i="1"/>
  <c r="G94" i="1"/>
  <c r="G24" i="1"/>
  <c r="G63" i="1"/>
  <c r="G72" i="1"/>
  <c r="C77" i="1"/>
  <c r="C37" i="1"/>
  <c r="F38" i="1"/>
  <c r="G19" i="1"/>
  <c r="G27" i="1"/>
  <c r="G43" i="1"/>
  <c r="G49" i="1"/>
  <c r="G78" i="1"/>
  <c r="F78" i="1"/>
  <c r="C31" i="1"/>
  <c r="F24" i="1"/>
  <c r="F64" i="1"/>
  <c r="C68" i="1"/>
  <c r="F49" i="1"/>
  <c r="F68" i="1" l="1"/>
  <c r="G68" i="1"/>
  <c r="F77" i="1"/>
  <c r="G77" i="1"/>
  <c r="F31" i="1"/>
  <c r="G31" i="1"/>
  <c r="F37" i="1"/>
  <c r="G37" i="1"/>
  <c r="C9" i="1"/>
  <c r="G9" i="1" s="1"/>
  <c r="F9" i="1" l="1"/>
  <c r="C8" i="1"/>
  <c r="F8" i="1" l="1"/>
  <c r="G8" i="1"/>
</calcChain>
</file>

<file path=xl/sharedStrings.xml><?xml version="1.0" encoding="utf-8"?>
<sst xmlns="http://schemas.openxmlformats.org/spreadsheetml/2006/main" count="383" uniqueCount="377">
  <si>
    <t>Единица измерения руб.</t>
  </si>
  <si>
    <t>Бюджетные назначения 2016 год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</si>
  <si>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</si>
  <si>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</si>
  <si>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</si>
  <si>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</si>
  <si>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1 01 02 000 00 0000 000</t>
  </si>
  <si>
    <t>1 01 02 010 01 0000 000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</si>
  <si>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</si>
  <si>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</si>
  <si>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</si>
  <si>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</si>
  <si>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</si>
  <si>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</si>
  <si>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</si>
  <si>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1 03 02 230 01 0000 000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</si>
  <si>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</si>
  <si>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1 03 02 240 01 0000 000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</si>
  <si>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</si>
  <si>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1 03 02 250 01 0000 000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</si>
  <si>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</si>
  <si>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</si>
  <si>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</si>
  <si>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</si>
  <si>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</si>
  <si>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1 05 01 000 00 0000 000</t>
  </si>
  <si>
    <t>Налог, взимаемый в связи с применением упрощенной системы налогообложения</t>
  </si>
  <si>
    <t>1 05 01 011 01 0000 000</t>
  </si>
  <si>
    <t>Налог, взимаемый с налогоплательщиков, выбравших в качестве объекта налогообложения доходы</t>
  </si>
  <si>
    <t>1 05 01 012 01 0000 000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</si>
  <si>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</si>
  <si>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1 05 01 021 01 0000 000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</si>
  <si>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</si>
  <si>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1 05 02 000 00 0000 000</t>
  </si>
  <si>
    <t>Единый налог на вмененный доход для отдельных видов деятельности</t>
  </si>
  <si>
    <t>1 05 02 010 02 0000 000</t>
  </si>
  <si>
    <t>1 05 02 020 02 0000 000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</si>
  <si>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</si>
  <si>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1 05 03 000 00 0000 000</t>
  </si>
  <si>
    <t>1 05 03 010 01 0000 000</t>
  </si>
  <si>
    <t>Единый сельскохозяйственный налог</t>
  </si>
  <si>
    <t>1 05 04 000 00 0000 000</t>
  </si>
  <si>
    <t>1 05 04 020 02 0000 000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</si>
  <si>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</si>
  <si>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1 06 00 000 00 0000 000</t>
  </si>
  <si>
    <t>НАЛОГИ НА ИМУЩЕСТВО</t>
  </si>
  <si>
    <t>1 06 01 000 00 0000 000</t>
  </si>
  <si>
    <t>Налог на имущество физических лиц</t>
  </si>
  <si>
    <t>1 06 01 030 10 0000 000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</si>
  <si>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</si>
  <si>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1 06 06 000 00 0000 000</t>
  </si>
  <si>
    <t>Земельный налог</t>
  </si>
  <si>
    <t>1 06 06 033 10 0000 000</t>
  </si>
  <si>
    <t>Земельный налог с организаций, обладающих земельным участком, расположенным в границах сельских поселений</t>
  </si>
  <si>
    <t>1 06 06 043 10 0000 000</t>
  </si>
  <si>
    <t>Земельный налог с физических лиц, обладающих земельным участком, расположенным в границах сельских поселений</t>
  </si>
  <si>
    <t>1 08 00 000 00 0000 000</t>
  </si>
  <si>
    <t>ГОСУДАРСТВЕННАЯ ПОШЛИНА</t>
  </si>
  <si>
    <t>1 08 03 000 00 0000 000</t>
  </si>
  <si>
    <t>1 08 03 010 01 0000 000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</si>
  <si>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</si>
  <si>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1 08 04 000 00 0000 000</t>
  </si>
  <si>
    <t>1 08 04 020 01 0000 000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</si>
  <si>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</si>
  <si>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</si>
  <si>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</si>
  <si>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1 09 04 000 00 0000 000</t>
  </si>
  <si>
    <t>Налоги на имущество</t>
  </si>
  <si>
    <t>1 09 04 053 10 0000 000</t>
  </si>
  <si>
    <t>Земельный налог (по обязательствам, возникшим до 1 января 2006 года), мобилизуемый на территориях поселений</t>
  </si>
  <si>
    <t>1 09 07 000 00 0000 000</t>
  </si>
  <si>
    <t>Прочие налоги и сборы (по отмененным местным налогам и сборам)</t>
  </si>
  <si>
    <t>1 09 07 033 05 0000 000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</si>
  <si>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</si>
  <si>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</si>
  <si>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</si>
  <si>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</si>
  <si>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</si>
  <si>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1 11 05 013 10 0000 000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</si>
  <si>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</si>
  <si>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1 11 05 025 05 0000 000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</si>
  <si>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</si>
  <si>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1 11 05 025 10 0000 000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</si>
  <si>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</si>
  <si>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1 11 05 035 05 0000 000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</si>
  <si>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</si>
  <si>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1 11 05 035 10 0000 000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</si>
  <si>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</si>
  <si>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1 11 09 000 00 0000 000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</si>
  <si>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</si>
  <si>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1 11 09 045 05 0000 000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</si>
  <si>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</si>
  <si>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1 11 09 045 10 0000 000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</si>
  <si>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</si>
  <si>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</si>
  <si>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</si>
  <si>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1 12 01 010 01 0000 000</t>
  </si>
  <si>
    <t>Плата за выбросы загрязняющих веществ в атмосферный воздух стационарными объектами</t>
  </si>
  <si>
    <t>1 12 01 020 01 0000 000</t>
  </si>
  <si>
    <t>Плата за выбросы загрязняющих веществ в атмосферный воздух передвижными объектами</t>
  </si>
  <si>
    <t>1 12 01 030 01 0000 000</t>
  </si>
  <si>
    <t>Плата за сбросы загрязняющих веществ в водные объекты</t>
  </si>
  <si>
    <t>1 12 01 040 01 0000 000</t>
  </si>
  <si>
    <t>Плата за размещение отходов производства и потребления</t>
  </si>
  <si>
    <t>1 13 00 000 00 0000 000</t>
  </si>
  <si>
    <t>ДОХОДЫ ОТ ОКАЗАНИЯ ПЛАТНЫХ УСЛУГ (РАБОТ) И КОМПЕНСАЦИИ ЗАТРАТ ГОСУДАРСТВА</t>
  </si>
  <si>
    <t>1 13 02 000 00 0000 000</t>
  </si>
  <si>
    <t>Доходы от компенсации затрат государства</t>
  </si>
  <si>
    <t>1 13 02 065 10 0000 000</t>
  </si>
  <si>
    <t>Доходы, поступающие в порядке возмещения расходов, понесенных в связи с эксплуатацией имущества поселений</t>
  </si>
  <si>
    <t>1 13 02 995 05 0000 000</t>
  </si>
  <si>
    <t>Прочие доходы от компенсации затрат бюджетов муниципальных районов</t>
  </si>
  <si>
    <t>1 13 02 995 10 0000 000</t>
  </si>
  <si>
    <t>Прочие доходы от компенсации затрат бюджетов поселений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</si>
  <si>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</si>
  <si>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</si>
  <si>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</si>
  <si>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</si>
  <si>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1 14 02 053 05 0000 000</t>
  </si>
  <si>
    <t>Доходы от реализации иного имущества, находящегося в собственности муниципальных районов, в части реализации основных средств по указанному имуществу</t>
  </si>
  <si>
    <t>1 14 02 053 10 0000 000</t>
  </si>
  <si>
    <t>Доходы от реализации иного имущества, находящегося в собственности поселений, в части реализации основных средств по указанному имуществу</t>
  </si>
  <si>
    <t>1 14 06 000 00 0000 000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</si>
  <si>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</si>
  <si>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1 14 06 013 10 0000 000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</si>
  <si>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</si>
  <si>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1 14 06 025 05 0000 000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</si>
  <si>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</si>
  <si>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1 14 06 313 10 0000 000</t>
  </si>
  <si>
    <t>1 16 00 000 00 0000 000</t>
  </si>
  <si>
    <t>ШТРАФЫ, САНКЦИИ, ВОЗМЕЩЕНИЕ УЩЕРБА</t>
  </si>
  <si>
    <t>1 16 03 000 00 0000 000</t>
  </si>
  <si>
    <t>Денежные взыскания (штрафы) за нарушение законодательства о налогах и сборах</t>
  </si>
  <si>
    <t>1 16 03 010 01 0000 000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</si>
  <si>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</si>
  <si>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1 16 03 030 01 0000 000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</si>
  <si>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</si>
  <si>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</si>
  <si>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</si>
  <si>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1 16 08 000 00 0000 000</t>
  </si>
  <si>
    <t>1 16 08 010 01 0000 000</t>
  </si>
  <si>
    <t>1 16 08 020 01 0000 000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</si>
  <si>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</si>
  <si>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1 16 25 000 00 0000 000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</si>
  <si>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</si>
  <si>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1 16 25 010 01 0000 000</t>
  </si>
  <si>
    <t>Денежные взыскания (штрафы) за нарушение законодательства Российской Федерации о недрах</t>
  </si>
  <si>
    <t>1 16 25 030 01 0000 000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</si>
  <si>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</si>
  <si>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1 16 25 050 01 0000 000</t>
  </si>
  <si>
    <t>Денежные взыскания (штрафы) за нарушение законодательства в области охраны окружающей среды</t>
  </si>
  <si>
    <t>1 16 25 060 01 0000 000</t>
  </si>
  <si>
    <t>Денежные взыскания (штрафы) за нарушение земельного законодательства</t>
  </si>
  <si>
    <t>1 16 28 000 01 0000 000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</si>
  <si>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</si>
  <si>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1 16 30 015 01 0000 000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</si>
  <si>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</si>
  <si>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1 16 30 030 01 0000 000</t>
  </si>
  <si>
    <t>Прочие денежные взыскания (штрафы) за правонарушения в области дорожного движения</t>
  </si>
  <si>
    <t>1 16 33 000 00 0000 000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</si>
  <si>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</si>
  <si>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1 16 33 050 05 0000 000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</si>
  <si>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</si>
  <si>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1 16 33 050 10 0000 000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</si>
  <si>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</si>
  <si>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1 16 35 000 00 0000 000</t>
  </si>
  <si>
    <t>Суммы по искам о возмещении вреда, причиненного окружающей среде</t>
  </si>
  <si>
    <t>1 16 35 030 05 0000 000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</si>
  <si>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</si>
  <si>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</si>
  <si>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</si>
  <si>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1 16 90 000 00 0000 000</t>
  </si>
  <si>
    <t>Прочие поступления от денежных взысканий (штрафов) и иных сумм в возмещение ущерба</t>
  </si>
  <si>
    <t>1 16 90 050 05 0000 000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</si>
  <si>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</si>
  <si>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1 16 90 050 10 0000 000</t>
  </si>
  <si>
    <t>Прочие поступления от денежных взысканий (штрафов) и иных сумм в возмещение ущерба, зачисляемые в бюджеты поселений</t>
  </si>
  <si>
    <t>1 17 00 000 00 0000 000</t>
  </si>
  <si>
    <t>ПРОЧИЕ НЕНАЛОГОВЫЕ ДОХОДЫ</t>
  </si>
  <si>
    <t>1 17 01 000 00 0000 000</t>
  </si>
  <si>
    <t>Невыясненные поступления</t>
  </si>
  <si>
    <t>1 17 01 050 05 0000 000</t>
  </si>
  <si>
    <t>Невыясненные поступления, зачисляемые в бюджеты муниципальных районов</t>
  </si>
  <si>
    <t>1 17 01 050 10 0000 000</t>
  </si>
  <si>
    <t>Невыясненные поступления, зачисляемые в бюджеты поселений</t>
  </si>
  <si>
    <t>1 17 05 000 00 0000 000</t>
  </si>
  <si>
    <t>Прочие неналоговые доходы</t>
  </si>
  <si>
    <t>1 17 05 050 05 0000 000</t>
  </si>
  <si>
    <t>Прочие неналоговые доходы бюджетов муниципальных районов</t>
  </si>
  <si>
    <t>1 17 05 050 10 0000 000</t>
  </si>
  <si>
    <t>Прочие неналоговые доходы бюджетов поселений</t>
  </si>
  <si>
    <t>Налог на доходы физических лиц</t>
  </si>
  <si>
    <t>Налог, взимаемый в связи с применением патентной системы налоггообложения</t>
  </si>
  <si>
    <t>Государственная пошлина по делам, рассматриваемым в судах общей юрисдикции, мировыми судьями</t>
  </si>
  <si>
    <t>Государственная пошлина за совершение нотариальных действий должностными лицами органов местного самоуправления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</si>
  <si>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</si>
  <si>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</si>
  <si>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спирта,алкагольной,спиртосодержажей продукции</t>
  </si>
  <si>
    <t>Исполненно за 2016 год</t>
  </si>
  <si>
    <t>1</t>
  </si>
  <si>
    <t>2</t>
  </si>
  <si>
    <t>3</t>
  </si>
  <si>
    <t>4</t>
  </si>
  <si>
    <t>5</t>
  </si>
  <si>
    <t>ДОХОДЫ</t>
  </si>
  <si>
    <t>Исполненно                      за 2015 год</t>
  </si>
  <si>
    <t>Сведения</t>
  </si>
  <si>
    <t xml:space="preserve">об исполнении КОНСОЛИДИРОВАННОГО бюджета МО МР "Сыктывдинский"                                                  за 2016 год в сравнении с 2015 годом </t>
  </si>
  <si>
    <t>Отклонение гр.5-гр.6</t>
  </si>
  <si>
    <t>1 18 00 000 00 0000 000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</si>
  <si>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</si>
  <si>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1 18 05 000 05 0000 180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</si>
  <si>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</si>
  <si>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1 16 32 000 05 0000 000</t>
  </si>
  <si>
    <t>1 14 06 025 10 0000 000</t>
  </si>
  <si>
    <t>1 08 07 150 01 0000 000</t>
  </si>
  <si>
    <t>Денежные взыскания,налагаемые в возмещение ущерба,причиненного в результате незаконного или нецелевого использования бюджетных средств (в части бюджетов муниципальных районов)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</si>
  <si>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</si>
  <si>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Государственная пошлина за выдачу разрешения на установку рекламной конструкции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</si>
  <si>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</si>
  <si>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</si>
  <si>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</si>
  <si>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</si>
  <si>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</si>
  <si>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</si>
  <si>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2 02 01 001 00 0000 151</t>
  </si>
  <si>
    <t>Дотации на выравнивание бюджетной обеспеченности</t>
  </si>
  <si>
    <t>2 02 01 003 00 0000 151</t>
  </si>
  <si>
    <t>Дотации бюджетам на поддержку мер по обеспечению сбалансированности бюджетов</t>
  </si>
  <si>
    <t>2 02 02 000 00 0000 151</t>
  </si>
  <si>
    <t>Субсидии бюджетам бюджетной системы Российской Федерации (межбюджетные субсидии)</t>
  </si>
  <si>
    <t>2 02 02 008 00 0000 151</t>
  </si>
  <si>
    <t>Субсидии бюджетам на обеспечение жильем молодых семей</t>
  </si>
  <si>
    <t>2 02 02 009 00 0000 151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</si>
  <si>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</si>
  <si>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2 02 02 051 00 0000 151</t>
  </si>
  <si>
    <t>Субсидии бюджетам на реализацию федеральных целевых программ</t>
  </si>
  <si>
    <t>2 02 02 077 00 0000 151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</si>
  <si>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</si>
  <si>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2 02 02 088 00 0000 151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</si>
  <si>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</si>
  <si>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2 02 02 089 00 0000 151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</si>
  <si>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</si>
  <si>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2 02 02 215 00 0000 151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</si>
  <si>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</si>
  <si>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2 02 02 999 00 0000 151</t>
  </si>
  <si>
    <t>Прочие субсидии</t>
  </si>
  <si>
    <t>2 02 03 000 00 0000 151</t>
  </si>
  <si>
    <t>Субвенции бюджетам субъектов Российской Федерации и муниципальных образований</t>
  </si>
  <si>
    <t>2 02 03 003 00 0000 151</t>
  </si>
  <si>
    <t>Субвенции бюджетам на государственную регистрацию актов гражданского состояния</t>
  </si>
  <si>
    <t>2 02 03 007 00 0000 151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</si>
  <si>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</si>
  <si>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2 02 03 015 00 0000 151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</si>
  <si>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</si>
  <si>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2 02 03 024 00 0000 151</t>
  </si>
  <si>
    <t>Субвенции местным бюджетам на выполнение передаваемых полномочий субъектов Российской Федерации</t>
  </si>
  <si>
    <t>2 02 03 029 00 0000 151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</si>
  <si>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</si>
  <si>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2 02 03 070 00 0000 151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</si>
  <si>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</si>
  <si>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2 02 03 119 00 0000 151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</si>
  <si>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</si>
  <si>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2 02 03 121 00 0000 151</t>
  </si>
  <si>
    <t>Субвенции бюджетам на проведение Всероссийской сельскохозяйственной переписи в 2016 году</t>
  </si>
  <si>
    <t>2 02 03 999 00 0000 151</t>
  </si>
  <si>
    <t>Прочие субвенции</t>
  </si>
  <si>
    <t>2 02 04 000 00 0000 151</t>
  </si>
  <si>
    <t>Иные межбюджетные трансферты</t>
  </si>
  <si>
    <t>2 02 04 025 00 0000 151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</si>
  <si>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</si>
  <si>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2 02 04 041 00 0000 151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</si>
  <si>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</si>
  <si>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</si>
  <si>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</si>
  <si>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2 02 04 053 00 0000 151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</si>
  <si>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</si>
  <si>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2 02 04 999 00 0000 151</t>
  </si>
  <si>
    <t>Прочие межбюджетные трансферты, передаваемые бюджетам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</si>
  <si>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</si>
  <si>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</si>
  <si>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</si>
  <si>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</si>
  <si>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-</t>
  </si>
  <si>
    <t>2 18 05 000 05 0000 180</t>
  </si>
  <si>
    <t>Доходы бюджетов муниципальных районов от возврата организациями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</si>
  <si>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</si>
  <si>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</si>
  <si>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</si>
  <si>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1028305351,14</t>
  </si>
  <si>
    <t>исполнено за 2015 год</t>
  </si>
  <si>
    <t>Ассигнования 2016 год</t>
  </si>
  <si>
    <t>исполнено за 2016 год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</si>
  <si>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</si>
  <si>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</si>
  <si>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</si>
  <si>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</si>
  <si>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</si>
  <si>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</si>
  <si>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</si>
  <si>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</si>
  <si>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</si>
  <si>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</si>
  <si>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</si>
  <si>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</si>
  <si>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</si>
  <si>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</si>
  <si>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</si>
  <si>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</si>
  <si>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</si>
  <si>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</si>
  <si>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</si>
  <si>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</si>
  <si>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</si>
  <si>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</si>
  <si>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</si>
  <si>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</si>
  <si>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</si>
  <si>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</si>
  <si>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</si>
  <si>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</si>
  <si>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</si>
  <si>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</si>
  <si>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</si>
  <si>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</si>
  <si>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</si>
  <si>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</si>
  <si>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</si>
  <si>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</si>
  <si>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</si>
  <si>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</si>
  <si>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</si>
  <si>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</si>
  <si>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</si>
  <si>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</si>
  <si>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</si>
  <si>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</si>
  <si>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</si>
  <si>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</si>
  <si>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</si>
  <si>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</si>
  <si>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</si>
  <si>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</si>
  <si>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</si>
  <si>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</si>
  <si>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</si>
  <si>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</si>
  <si>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</si>
  <si>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</si>
  <si>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</si>
  <si>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</si>
  <si>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</si>
  <si>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</si>
  <si>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</si>
  <si>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</si>
  <si>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</si>
  <si>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</si>
  <si>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</si>
  <si>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</si>
  <si>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</si>
  <si>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</si>
  <si>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</si>
  <si>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</si>
  <si>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</si>
  <si>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</si>
  <si>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</si>
  <si>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</si>
  <si>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процент исполнения  2016 к 2015</t>
  </si>
  <si>
    <t>Источники внутреннего финансирования дефицита бюджета</t>
  </si>
  <si>
    <t>Кредиты кредитных организаций Российской Федерации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</si>
  <si>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</si>
  <si>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</si>
  <si>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</si>
  <si>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</si>
  <si>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РАСХОДЫ</t>
  </si>
  <si>
    <t>КОД</t>
  </si>
  <si>
    <t>Данные формы 0503317G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</si>
</sst>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dd/mm/yyyy\ hh:mm"/>
    <numFmt numFmtId="165" formatCode="?"/>
    <numFmt numFmtId="166" formatCode="#,##0.0"/>
    <numFmt numFmtId="167" formatCode="_-* #,##0.0_р_._-;\-* #,##0.0_р_._-;_-* &quot;-&quot;??_р_._-;_-@_-"/>
    <numFmt numFmtId="168" formatCode="#,##0.00_р_."/>
  </numFmts>
  <fonts count="15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" fontId="9" fillId="0" borderId="2">
      <alignment horizontal="right"/>
    </xf>
    <xf numFmtId="4" fontId="9" fillId="0" borderId="3">
      <alignment horizontal="right"/>
    </xf>
    <xf numFmtId="4" fontId="9" fillId="0" borderId="2">
      <alignment horizontal="right"/>
    </xf>
  </cellStyleXfs>
  <cellXfs count="10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165" fontId="12" fillId="0" borderId="1" xfId="0" applyNumberFormat="1" applyFont="1" applyBorder="1" applyAlignment="1" applyProtection="1">
      <alignment horizontal="left" vertical="center" wrapText="1"/>
    </xf>
    <xf numFmtId="165" fontId="11" fillId="0" borderId="1" xfId="0" applyNumberFormat="1" applyFont="1" applyBorder="1" applyAlignment="1" applyProtection="1">
      <alignment horizontal="left" vertical="center" wrapText="1"/>
    </xf>
    <xf numFmtId="2" fontId="12" fillId="0" borderId="1" xfId="0" applyNumberFormat="1" applyFont="1" applyBorder="1" applyAlignment="1" applyProtection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/>
    </xf>
    <xf numFmtId="49" fontId="12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left" vertical="center" wrapText="1"/>
    </xf>
    <xf numFmtId="4" fontId="13" fillId="0" borderId="1" xfId="3" applyNumberFormat="1" applyFont="1" applyBorder="1" applyProtection="1">
      <alignment horizontal="right"/>
    </xf>
    <xf numFmtId="4" fontId="13" fillId="0" borderId="1" xfId="4" applyNumberFormat="1" applyFont="1" applyBorder="1" applyProtection="1">
      <alignment horizontal="right"/>
    </xf>
    <xf numFmtId="49" fontId="11" fillId="0" borderId="1" xfId="0" applyNumberFormat="1" applyFont="1" applyBorder="1" applyAlignment="1">
      <alignment horizontal="right"/>
    </xf>
    <xf numFmtId="4" fontId="14" fillId="0" borderId="1" xfId="3" applyNumberFormat="1" applyFont="1" applyBorder="1" applyProtection="1">
      <alignment horizontal="right"/>
    </xf>
    <xf numFmtId="4" fontId="14" fillId="0" borderId="1" xfId="4" applyNumberFormat="1" applyFont="1" applyBorder="1" applyProtection="1">
      <alignment horizontal="right"/>
    </xf>
    <xf numFmtId="49" fontId="12" fillId="0" borderId="1" xfId="0" applyNumberFormat="1" applyFont="1" applyBorder="1" applyAlignment="1">
      <alignment horizontal="right"/>
    </xf>
    <xf numFmtId="166" fontId="11" fillId="0" borderId="1" xfId="0" applyNumberFormat="1" applyFont="1" applyBorder="1" applyAlignment="1" applyProtection="1">
      <alignment horizontal="right" vertical="center" wrapText="1"/>
    </xf>
    <xf numFmtId="166" fontId="12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left"/>
    </xf>
    <xf numFmtId="49" fontId="11" fillId="0" borderId="1" xfId="0" applyNumberFormat="1" applyFont="1" applyFill="1" applyBorder="1" applyAlignment="1" applyProtection="1">
      <alignment horizontal="right"/>
    </xf>
    <xf numFmtId="4" fontId="13" fillId="0" borderId="1" xfId="5" applyNumberFormat="1" applyFont="1" applyBorder="1" applyProtection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right"/>
    </xf>
    <xf numFmtId="4" fontId="12" fillId="0" borderId="1" xfId="0" applyNumberFormat="1" applyFont="1" applyBorder="1"/>
    <xf numFmtId="49" fontId="11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 applyProtection="1">
      <alignment horizontal="right" wrapText="1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 applyProtection="1">
      <alignment horizontal="right" wrapText="1"/>
    </xf>
    <xf numFmtId="0" fontId="5" fillId="0" borderId="0" xfId="0" applyFont="1"/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43" fontId="11" fillId="0" borderId="1" xfId="1" applyFont="1" applyBorder="1" applyAlignment="1" applyProtection="1">
      <alignment horizontal="center" wrapText="1"/>
    </xf>
    <xf numFmtId="4" fontId="11" fillId="0" borderId="1" xfId="0" applyNumberFormat="1" applyFont="1" applyBorder="1" applyAlignment="1" applyProtection="1">
      <alignment horizontal="center" wrapText="1"/>
    </xf>
    <xf numFmtId="43" fontId="11" fillId="0" borderId="1" xfId="0" applyNumberFormat="1" applyFont="1" applyBorder="1" applyAlignment="1">
      <alignment horizontal="center" wrapText="1"/>
    </xf>
    <xf numFmtId="43" fontId="11" fillId="2" borderId="1" xfId="1" applyFont="1" applyFill="1" applyBorder="1" applyAlignment="1" applyProtection="1">
      <alignment horizontal="center" wrapText="1"/>
    </xf>
    <xf numFmtId="43" fontId="12" fillId="0" borderId="1" xfId="1" applyFont="1" applyBorder="1" applyAlignment="1" applyProtection="1">
      <alignment horizontal="center" wrapText="1"/>
    </xf>
    <xf numFmtId="4" fontId="12" fillId="0" borderId="1" xfId="0" applyNumberFormat="1" applyFont="1" applyBorder="1" applyAlignment="1" applyProtection="1">
      <alignment horizontal="center" wrapText="1"/>
    </xf>
    <xf numFmtId="43" fontId="12" fillId="0" borderId="1" xfId="0" applyNumberFormat="1" applyFont="1" applyBorder="1" applyAlignment="1">
      <alignment horizontal="center" wrapText="1"/>
    </xf>
    <xf numFmtId="43" fontId="12" fillId="0" borderId="1" xfId="1" applyFont="1" applyBorder="1" applyAlignment="1" applyProtection="1">
      <alignment wrapText="1"/>
    </xf>
    <xf numFmtId="43" fontId="11" fillId="0" borderId="1" xfId="1" applyFont="1" applyBorder="1" applyAlignment="1" applyProtection="1">
      <alignment wrapText="1"/>
    </xf>
    <xf numFmtId="43" fontId="11" fillId="0" borderId="1" xfId="1" applyNumberFormat="1" applyFont="1" applyBorder="1" applyAlignment="1" applyProtection="1">
      <alignment wrapText="1"/>
    </xf>
    <xf numFmtId="43" fontId="11" fillId="0" borderId="1" xfId="1" applyFont="1" applyBorder="1" applyAlignment="1"/>
    <xf numFmtId="43" fontId="12" fillId="0" borderId="1" xfId="1" applyFont="1" applyBorder="1" applyAlignment="1"/>
    <xf numFmtId="49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left" vertical="center" wrapText="1"/>
    </xf>
    <xf numFmtId="43" fontId="11" fillId="0" borderId="1" xfId="1" applyFont="1" applyFill="1" applyBorder="1" applyAlignment="1" applyProtection="1">
      <alignment horizontal="center" wrapText="1"/>
    </xf>
    <xf numFmtId="4" fontId="11" fillId="0" borderId="1" xfId="0" applyNumberFormat="1" applyFont="1" applyFill="1" applyBorder="1" applyAlignment="1" applyProtection="1">
      <alignment horizontal="center" wrapText="1"/>
    </xf>
    <xf numFmtId="43" fontId="11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3" fontId="12" fillId="0" borderId="1" xfId="1" applyFont="1" applyFill="1" applyBorder="1" applyAlignment="1" applyProtection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</xf>
    <xf numFmtId="43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/>
    <xf numFmtId="0" fontId="11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right"/>
    </xf>
    <xf numFmtId="168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wrapText="1"/>
    </xf>
    <xf numFmtId="166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/>
    </xf>
    <xf numFmtId="49" fontId="0" fillId="0" borderId="0" xfId="0" applyNumberFormat="1"/>
    <xf numFmtId="166" fontId="12" fillId="0" borderId="1" xfId="0" applyNumberFormat="1" applyFont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right"/>
    </xf>
    <xf numFmtId="4" fontId="12" fillId="0" borderId="1" xfId="0" applyNumberFormat="1" applyFont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right" wrapText="1"/>
    </xf>
    <xf numFmtId="166" fontId="12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7" fontId="8" fillId="0" borderId="1" xfId="0" applyNumberFormat="1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</cellXfs>
  <cellStyles count="6">
    <cellStyle name="xl57 2" xfId="5"/>
    <cellStyle name="xl58 2" xfId="4"/>
    <cellStyle name="xl60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93"/>
  <sheetViews>
    <sheetView showGridLines="0" tabSelected="1" topLeftCell="A162" workbookViewId="0">
      <selection activeCell="G142" sqref="G142"/>
    </sheetView>
  </sheetViews>
  <sheetFormatPr defaultRowHeight="12.75" customHeight="1" outlineLevelRow="3" x14ac:dyDescent="0.2"/>
  <cols>
    <col min="1" max="1" width="21.42578125" customWidth="1"/>
    <col min="2" max="2" width="30.140625" customWidth="1"/>
    <col min="3" max="3" width="13.85546875" customWidth="1"/>
    <col min="4" max="4" width="12.7109375" customWidth="1"/>
    <col min="5" max="5" width="14.28515625" customWidth="1"/>
    <col min="6" max="6" width="14" customWidth="1"/>
    <col min="7" max="7" width="10" customWidth="1"/>
    <col min="8" max="8" width="13.140625" customWidth="1"/>
    <col min="9" max="11" width="9.140625" customWidth="1"/>
  </cols>
  <sheetData>
    <row r="1" spans="1:1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x14ac:dyDescent="0.2">
      <c r="A2" s="3"/>
      <c r="B2" s="15" t="s">
        <v>206</v>
      </c>
      <c r="C2" s="15"/>
      <c r="D2" s="15"/>
      <c r="E2" s="4"/>
      <c r="F2" s="4"/>
      <c r="G2" s="4"/>
      <c r="H2" s="4"/>
      <c r="I2" s="4"/>
      <c r="J2" s="4"/>
      <c r="K2" s="4"/>
    </row>
    <row r="3" spans="1:11" ht="33" customHeight="1" x14ac:dyDescent="0.2">
      <c r="A3" s="14" t="s">
        <v>207</v>
      </c>
      <c r="B3" s="14"/>
      <c r="C3" s="14"/>
      <c r="D3" s="14"/>
      <c r="E3" s="14"/>
      <c r="F3" s="14"/>
      <c r="G3" s="5"/>
      <c r="H3" s="6"/>
      <c r="I3" s="6"/>
      <c r="J3" s="4"/>
      <c r="K3" s="4"/>
    </row>
    <row r="4" spans="1:11" x14ac:dyDescent="0.2">
      <c r="A4" s="8"/>
      <c r="B4" s="8"/>
      <c r="C4" s="8"/>
      <c r="D4" s="8"/>
      <c r="E4" s="8"/>
      <c r="F4" s="8"/>
      <c r="G4" s="8"/>
      <c r="H4" s="7"/>
      <c r="I4" s="7"/>
      <c r="J4" s="7"/>
      <c r="K4" s="7"/>
    </row>
    <row r="5" spans="1:11" x14ac:dyDescent="0.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1.5" x14ac:dyDescent="0.2">
      <c r="A6" s="13" t="s">
        <v>204</v>
      </c>
      <c r="B6" s="13"/>
      <c r="C6" s="10" t="s">
        <v>205</v>
      </c>
      <c r="D6" s="10" t="s">
        <v>1</v>
      </c>
      <c r="E6" s="10" t="s">
        <v>198</v>
      </c>
      <c r="F6" s="11" t="s">
        <v>208</v>
      </c>
      <c r="G6" s="54" t="s">
        <v>367</v>
      </c>
    </row>
    <row r="7" spans="1:11" x14ac:dyDescent="0.2">
      <c r="A7" s="9" t="s">
        <v>199</v>
      </c>
      <c r="B7" s="9" t="s">
        <v>200</v>
      </c>
      <c r="C7" s="10" t="s">
        <v>201</v>
      </c>
      <c r="D7" s="10" t="s">
        <v>202</v>
      </c>
      <c r="E7" s="10" t="s">
        <v>203</v>
      </c>
      <c r="F7" s="12">
        <v>6</v>
      </c>
      <c r="G7" s="55">
        <v>7</v>
      </c>
    </row>
    <row r="8" spans="1:11" ht="24" x14ac:dyDescent="0.2">
      <c r="A8" s="16" t="s">
        <v>2</v>
      </c>
      <c r="B8" s="17" t="s">
        <v>3</v>
      </c>
      <c r="C8" s="56">
        <f>C9</f>
        <v>377220484.08000004</v>
      </c>
      <c r="D8" s="57">
        <v>338575400</v>
      </c>
      <c r="E8" s="57">
        <v>353246134.89999998</v>
      </c>
      <c r="F8" s="58">
        <f>E8-C8</f>
        <v>-23974349.180000067</v>
      </c>
      <c r="G8" s="99">
        <f>E8/C8*100</f>
        <v>93.644473141889179</v>
      </c>
    </row>
    <row r="9" spans="1:11" ht="24" outlineLevel="1" x14ac:dyDescent="0.2">
      <c r="A9" s="16" t="s">
        <v>4</v>
      </c>
      <c r="B9" s="17" t="s">
        <v>5</v>
      </c>
      <c r="C9" s="56">
        <f>C10+C14+C19+C31+C37+C43+C48+C58+C68+C77+C103+C110+H40+C63</f>
        <v>377220484.08000004</v>
      </c>
      <c r="D9" s="57">
        <v>214554100</v>
      </c>
      <c r="E9" s="57">
        <v>227152626.91</v>
      </c>
      <c r="F9" s="58">
        <f t="shared" ref="F9:F72" si="0">E9-C9</f>
        <v>-150067857.17000005</v>
      </c>
      <c r="G9" s="99">
        <f t="shared" ref="G9:G72" si="1">E9/C9*100</f>
        <v>60.21746869446941</v>
      </c>
    </row>
    <row r="10" spans="1:11" outlineLevel="2" x14ac:dyDescent="0.2">
      <c r="A10" s="16" t="s">
        <v>6</v>
      </c>
      <c r="B10" s="18" t="s">
        <v>191</v>
      </c>
      <c r="C10" s="59">
        <f>C11+C12+C13</f>
        <v>259786989.62</v>
      </c>
      <c r="D10" s="57">
        <v>214554100</v>
      </c>
      <c r="E10" s="57">
        <v>227152626.91</v>
      </c>
      <c r="F10" s="58">
        <f t="shared" si="0"/>
        <v>-32634362.710000008</v>
      </c>
      <c r="G10" s="99">
        <f t="shared" si="1"/>
        <v>87.438030381068927</v>
      </c>
    </row>
    <row r="11" spans="1:11" ht="96" outlineLevel="3" x14ac:dyDescent="0.2">
      <c r="A11" s="19" t="s">
        <v>7</v>
      </c>
      <c r="B11" s="20" t="s">
        <v>8</v>
      </c>
      <c r="C11" s="60">
        <v>257331760.28</v>
      </c>
      <c r="D11" s="61">
        <v>213427000</v>
      </c>
      <c r="E11" s="61">
        <v>225960012.34</v>
      </c>
      <c r="F11" s="62">
        <f t="shared" si="0"/>
        <v>-31371747.939999998</v>
      </c>
      <c r="G11" s="100">
        <f t="shared" si="1"/>
        <v>87.808831717521102</v>
      </c>
    </row>
    <row r="12" spans="1:11" ht="156" outlineLevel="3" x14ac:dyDescent="0.2">
      <c r="A12" s="19" t="s">
        <v>9</v>
      </c>
      <c r="B12" s="21" t="s">
        <v>10</v>
      </c>
      <c r="C12" s="60">
        <v>454839.26</v>
      </c>
      <c r="D12" s="61">
        <v>283000</v>
      </c>
      <c r="E12" s="61">
        <v>322370.38</v>
      </c>
      <c r="F12" s="62">
        <f t="shared" si="0"/>
        <v>-132468.88</v>
      </c>
      <c r="G12" s="100">
        <f t="shared" si="1"/>
        <v>70.875671550428606</v>
      </c>
    </row>
    <row r="13" spans="1:11" ht="60" outlineLevel="3" x14ac:dyDescent="0.2">
      <c r="A13" s="19" t="s">
        <v>11</v>
      </c>
      <c r="B13" s="20" t="s">
        <v>12</v>
      </c>
      <c r="C13" s="60">
        <v>2000390.08</v>
      </c>
      <c r="D13" s="61">
        <v>844100</v>
      </c>
      <c r="E13" s="61">
        <v>870244.19</v>
      </c>
      <c r="F13" s="62">
        <f t="shared" si="0"/>
        <v>-1130145.8900000001</v>
      </c>
      <c r="G13" s="100">
        <f t="shared" si="1"/>
        <v>43.503724533566967</v>
      </c>
    </row>
    <row r="14" spans="1:11" ht="48" outlineLevel="1" x14ac:dyDescent="0.2">
      <c r="A14" s="16" t="s">
        <v>13</v>
      </c>
      <c r="B14" s="17" t="s">
        <v>14</v>
      </c>
      <c r="C14" s="56">
        <f>C15+C16+C17+C18</f>
        <v>18930910.329999998</v>
      </c>
      <c r="D14" s="57">
        <v>22956200</v>
      </c>
      <c r="E14" s="57">
        <v>23430665.129999999</v>
      </c>
      <c r="F14" s="58">
        <f t="shared" si="0"/>
        <v>4499754.8000000007</v>
      </c>
      <c r="G14" s="99">
        <f t="shared" si="1"/>
        <v>123.76935245881543</v>
      </c>
    </row>
    <row r="15" spans="1:11" ht="96" outlineLevel="3" x14ac:dyDescent="0.2">
      <c r="A15" s="19" t="s">
        <v>15</v>
      </c>
      <c r="B15" s="20" t="s">
        <v>16</v>
      </c>
      <c r="C15" s="60">
        <v>6599368.7800000003</v>
      </c>
      <c r="D15" s="61">
        <v>7298000</v>
      </c>
      <c r="E15" s="61">
        <v>8009985.5800000001</v>
      </c>
      <c r="F15" s="62">
        <f t="shared" si="0"/>
        <v>1410616.7999999998</v>
      </c>
      <c r="G15" s="100">
        <f t="shared" si="1"/>
        <v>121.37502611272468</v>
      </c>
    </row>
    <row r="16" spans="1:11" ht="120" outlineLevel="3" x14ac:dyDescent="0.2">
      <c r="A16" s="19" t="s">
        <v>17</v>
      </c>
      <c r="B16" s="21" t="s">
        <v>18</v>
      </c>
      <c r="C16" s="60">
        <v>178781.5</v>
      </c>
      <c r="D16" s="61">
        <v>117000</v>
      </c>
      <c r="E16" s="61">
        <v>122268.98</v>
      </c>
      <c r="F16" s="62">
        <f t="shared" si="0"/>
        <v>-56512.520000000004</v>
      </c>
      <c r="G16" s="100">
        <f t="shared" si="1"/>
        <v>68.390174598602201</v>
      </c>
    </row>
    <row r="17" spans="1:7" ht="96" outlineLevel="3" x14ac:dyDescent="0.2">
      <c r="A17" s="19" t="s">
        <v>19</v>
      </c>
      <c r="B17" s="20" t="s">
        <v>20</v>
      </c>
      <c r="C17" s="60">
        <v>13001551.26</v>
      </c>
      <c r="D17" s="61">
        <v>15541200</v>
      </c>
      <c r="E17" s="61">
        <v>16484796.050000001</v>
      </c>
      <c r="F17" s="62">
        <f t="shared" si="0"/>
        <v>3483244.790000001</v>
      </c>
      <c r="G17" s="100">
        <f t="shared" si="1"/>
        <v>126.79099378484473</v>
      </c>
    </row>
    <row r="18" spans="1:7" ht="96" outlineLevel="3" x14ac:dyDescent="0.2">
      <c r="A18" s="19" t="s">
        <v>21</v>
      </c>
      <c r="B18" s="20" t="s">
        <v>22</v>
      </c>
      <c r="C18" s="60">
        <v>-848791.21</v>
      </c>
      <c r="D18" s="61">
        <v>0</v>
      </c>
      <c r="E18" s="61">
        <v>-1186385.48</v>
      </c>
      <c r="F18" s="62">
        <f t="shared" si="0"/>
        <v>-337594.27</v>
      </c>
      <c r="G18" s="100">
        <f t="shared" si="1"/>
        <v>139.77353511943178</v>
      </c>
    </row>
    <row r="19" spans="1:7" ht="24" outlineLevel="1" x14ac:dyDescent="0.2">
      <c r="A19" s="16" t="s">
        <v>23</v>
      </c>
      <c r="B19" s="17" t="s">
        <v>24</v>
      </c>
      <c r="C19" s="56">
        <f>C20+C24+C27+C29</f>
        <v>61500498.670000002</v>
      </c>
      <c r="D19" s="57">
        <v>45398500</v>
      </c>
      <c r="E19" s="57">
        <v>44708538.770000003</v>
      </c>
      <c r="F19" s="58">
        <f t="shared" si="0"/>
        <v>-16791959.899999999</v>
      </c>
      <c r="G19" s="99">
        <f t="shared" si="1"/>
        <v>72.696221554068245</v>
      </c>
    </row>
    <row r="20" spans="1:7" ht="36" outlineLevel="2" x14ac:dyDescent="0.2">
      <c r="A20" s="16" t="s">
        <v>25</v>
      </c>
      <c r="B20" s="17" t="s">
        <v>26</v>
      </c>
      <c r="C20" s="56">
        <f>C21+C22+C23</f>
        <v>15232751.300000001</v>
      </c>
      <c r="D20" s="57">
        <v>15172700</v>
      </c>
      <c r="E20" s="57">
        <v>14333292.48</v>
      </c>
      <c r="F20" s="58">
        <f t="shared" si="0"/>
        <v>-899458.8200000003</v>
      </c>
      <c r="G20" s="99">
        <f t="shared" si="1"/>
        <v>94.095230715149924</v>
      </c>
    </row>
    <row r="21" spans="1:7" ht="48" outlineLevel="3" x14ac:dyDescent="0.2">
      <c r="A21" s="19" t="s">
        <v>27</v>
      </c>
      <c r="B21" s="20" t="s">
        <v>28</v>
      </c>
      <c r="C21" s="60">
        <v>12225645.550000001</v>
      </c>
      <c r="D21" s="61">
        <v>9477700</v>
      </c>
      <c r="E21" s="61">
        <v>8681336.0899999999</v>
      </c>
      <c r="F21" s="62">
        <f t="shared" si="0"/>
        <v>-3544309.4600000009</v>
      </c>
      <c r="G21" s="100">
        <f t="shared" si="1"/>
        <v>71.009224457681086</v>
      </c>
    </row>
    <row r="22" spans="1:7" ht="60" outlineLevel="3" x14ac:dyDescent="0.2">
      <c r="A22" s="19" t="s">
        <v>29</v>
      </c>
      <c r="B22" s="20" t="s">
        <v>30</v>
      </c>
      <c r="C22" s="60">
        <v>102611</v>
      </c>
      <c r="D22" s="61">
        <v>20000</v>
      </c>
      <c r="E22" s="61">
        <v>20266.66</v>
      </c>
      <c r="F22" s="62">
        <f t="shared" si="0"/>
        <v>-82344.34</v>
      </c>
      <c r="G22" s="100">
        <f t="shared" si="1"/>
        <v>19.750962372455195</v>
      </c>
    </row>
    <row r="23" spans="1:7" ht="60" outlineLevel="3" x14ac:dyDescent="0.2">
      <c r="A23" s="19" t="s">
        <v>31</v>
      </c>
      <c r="B23" s="20" t="s">
        <v>32</v>
      </c>
      <c r="C23" s="60">
        <v>2904494.75</v>
      </c>
      <c r="D23" s="61">
        <v>5675000</v>
      </c>
      <c r="E23" s="61">
        <v>5631689.7300000004</v>
      </c>
      <c r="F23" s="62">
        <f t="shared" si="0"/>
        <v>2727194.9800000004</v>
      </c>
      <c r="G23" s="100">
        <f t="shared" si="1"/>
        <v>193.8956760035459</v>
      </c>
    </row>
    <row r="24" spans="1:7" ht="24" outlineLevel="2" x14ac:dyDescent="0.2">
      <c r="A24" s="16" t="s">
        <v>33</v>
      </c>
      <c r="B24" s="17" t="s">
        <v>34</v>
      </c>
      <c r="C24" s="56">
        <f>C25+C26</f>
        <v>9834323.709999999</v>
      </c>
      <c r="D24" s="57">
        <v>9640200</v>
      </c>
      <c r="E24" s="57">
        <v>9830024.0700000003</v>
      </c>
      <c r="F24" s="58">
        <f t="shared" si="0"/>
        <v>-4299.6399999987334</v>
      </c>
      <c r="G24" s="99">
        <f t="shared" si="1"/>
        <v>99.956279250848468</v>
      </c>
    </row>
    <row r="25" spans="1:7" ht="24" outlineLevel="3" x14ac:dyDescent="0.2">
      <c r="A25" s="19" t="s">
        <v>35</v>
      </c>
      <c r="B25" s="20" t="s">
        <v>34</v>
      </c>
      <c r="C25" s="60">
        <v>9437210.1199999992</v>
      </c>
      <c r="D25" s="61">
        <v>9552000</v>
      </c>
      <c r="E25" s="61">
        <v>9741758.8699999992</v>
      </c>
      <c r="F25" s="62">
        <f t="shared" si="0"/>
        <v>304548.75</v>
      </c>
      <c r="G25" s="100">
        <f t="shared" si="1"/>
        <v>103.22710574552727</v>
      </c>
    </row>
    <row r="26" spans="1:7" ht="48" outlineLevel="3" x14ac:dyDescent="0.2">
      <c r="A26" s="19" t="s">
        <v>36</v>
      </c>
      <c r="B26" s="20" t="s">
        <v>37</v>
      </c>
      <c r="C26" s="60">
        <v>397113.59</v>
      </c>
      <c r="D26" s="61">
        <v>88200</v>
      </c>
      <c r="E26" s="61">
        <v>88265.2</v>
      </c>
      <c r="F26" s="62">
        <f t="shared" si="0"/>
        <v>-308848.39</v>
      </c>
      <c r="G26" s="100">
        <f t="shared" si="1"/>
        <v>22.226688338719406</v>
      </c>
    </row>
    <row r="27" spans="1:7" ht="24" outlineLevel="2" x14ac:dyDescent="0.2">
      <c r="A27" s="16" t="s">
        <v>38</v>
      </c>
      <c r="B27" s="17" t="s">
        <v>40</v>
      </c>
      <c r="C27" s="56">
        <f>C28</f>
        <v>35389414.270000003</v>
      </c>
      <c r="D27" s="57">
        <v>19835600</v>
      </c>
      <c r="E27" s="57">
        <v>19836269.949999999</v>
      </c>
      <c r="F27" s="58">
        <f t="shared" si="0"/>
        <v>-15553144.320000004</v>
      </c>
      <c r="G27" s="99">
        <f t="shared" si="1"/>
        <v>56.051422040108257</v>
      </c>
    </row>
    <row r="28" spans="1:7" outlineLevel="3" x14ac:dyDescent="0.2">
      <c r="A28" s="19" t="s">
        <v>39</v>
      </c>
      <c r="B28" s="20" t="s">
        <v>40</v>
      </c>
      <c r="C28" s="60">
        <v>35389414.270000003</v>
      </c>
      <c r="D28" s="61">
        <v>19835600</v>
      </c>
      <c r="E28" s="61">
        <v>19836269.949999999</v>
      </c>
      <c r="F28" s="62">
        <f t="shared" si="0"/>
        <v>-15553144.320000004</v>
      </c>
      <c r="G28" s="100">
        <f t="shared" si="1"/>
        <v>56.051422040108257</v>
      </c>
    </row>
    <row r="29" spans="1:7" ht="29.25" customHeight="1" outlineLevel="2" x14ac:dyDescent="0.2">
      <c r="A29" s="16" t="s">
        <v>41</v>
      </c>
      <c r="B29" s="18" t="s">
        <v>192</v>
      </c>
      <c r="C29" s="59">
        <f>C30</f>
        <v>1044009.39</v>
      </c>
      <c r="D29" s="57">
        <v>750000</v>
      </c>
      <c r="E29" s="57">
        <v>708952.27</v>
      </c>
      <c r="F29" s="62">
        <f t="shared" si="0"/>
        <v>-335057.12</v>
      </c>
      <c r="G29" s="99">
        <f t="shared" si="1"/>
        <v>67.906694785570849</v>
      </c>
    </row>
    <row r="30" spans="1:7" ht="48" outlineLevel="3" x14ac:dyDescent="0.2">
      <c r="A30" s="19" t="s">
        <v>42</v>
      </c>
      <c r="B30" s="20" t="s">
        <v>43</v>
      </c>
      <c r="C30" s="60">
        <v>1044009.39</v>
      </c>
      <c r="D30" s="61">
        <v>750000</v>
      </c>
      <c r="E30" s="61">
        <v>708952.27</v>
      </c>
      <c r="F30" s="62">
        <f t="shared" si="0"/>
        <v>-335057.12</v>
      </c>
      <c r="G30" s="100">
        <f t="shared" si="1"/>
        <v>67.906694785570849</v>
      </c>
    </row>
    <row r="31" spans="1:7" outlineLevel="1" x14ac:dyDescent="0.2">
      <c r="A31" s="16" t="s">
        <v>44</v>
      </c>
      <c r="B31" s="17" t="s">
        <v>45</v>
      </c>
      <c r="C31" s="56">
        <f>C32+C34</f>
        <v>9000850.4399999995</v>
      </c>
      <c r="D31" s="57">
        <v>14901000</v>
      </c>
      <c r="E31" s="57">
        <v>15312615.380000001</v>
      </c>
      <c r="F31" s="58">
        <f t="shared" si="0"/>
        <v>6311764.9400000013</v>
      </c>
      <c r="G31" s="99">
        <f t="shared" si="1"/>
        <v>170.12409529604406</v>
      </c>
    </row>
    <row r="32" spans="1:7" ht="24" outlineLevel="2" x14ac:dyDescent="0.2">
      <c r="A32" s="16" t="s">
        <v>46</v>
      </c>
      <c r="B32" s="17" t="s">
        <v>47</v>
      </c>
      <c r="C32" s="56">
        <f>C33</f>
        <v>2314289.75</v>
      </c>
      <c r="D32" s="57">
        <v>2899600</v>
      </c>
      <c r="E32" s="57">
        <v>3107624.3</v>
      </c>
      <c r="F32" s="58">
        <f t="shared" si="0"/>
        <v>793334.54999999981</v>
      </c>
      <c r="G32" s="99">
        <f t="shared" si="1"/>
        <v>134.27982818486751</v>
      </c>
    </row>
    <row r="33" spans="1:7" ht="48" outlineLevel="3" x14ac:dyDescent="0.2">
      <c r="A33" s="19" t="s">
        <v>48</v>
      </c>
      <c r="B33" s="20" t="s">
        <v>49</v>
      </c>
      <c r="C33" s="60">
        <v>2314289.75</v>
      </c>
      <c r="D33" s="61">
        <v>2899600</v>
      </c>
      <c r="E33" s="61">
        <v>3107624.3</v>
      </c>
      <c r="F33" s="62">
        <f t="shared" si="0"/>
        <v>793334.54999999981</v>
      </c>
      <c r="G33" s="100">
        <f t="shared" si="1"/>
        <v>134.27982818486751</v>
      </c>
    </row>
    <row r="34" spans="1:7" outlineLevel="2" x14ac:dyDescent="0.2">
      <c r="A34" s="16" t="s">
        <v>50</v>
      </c>
      <c r="B34" s="17" t="s">
        <v>51</v>
      </c>
      <c r="C34" s="56">
        <f>C35+C36</f>
        <v>6686560.6899999995</v>
      </c>
      <c r="D34" s="57">
        <v>12001400</v>
      </c>
      <c r="E34" s="57">
        <v>12204991.08</v>
      </c>
      <c r="F34" s="58">
        <f t="shared" si="0"/>
        <v>5518430.3900000006</v>
      </c>
      <c r="G34" s="99">
        <f t="shared" si="1"/>
        <v>182.53017725918525</v>
      </c>
    </row>
    <row r="35" spans="1:7" ht="48" outlineLevel="3" x14ac:dyDescent="0.2">
      <c r="A35" s="19" t="s">
        <v>52</v>
      </c>
      <c r="B35" s="20" t="s">
        <v>53</v>
      </c>
      <c r="C35" s="60">
        <v>4273715.5199999996</v>
      </c>
      <c r="D35" s="61">
        <v>7778300</v>
      </c>
      <c r="E35" s="61">
        <v>7862108.7999999998</v>
      </c>
      <c r="F35" s="62">
        <f t="shared" si="0"/>
        <v>3588393.2800000003</v>
      </c>
      <c r="G35" s="100">
        <f t="shared" si="1"/>
        <v>183.96425225795096</v>
      </c>
    </row>
    <row r="36" spans="1:7" ht="48" outlineLevel="3" x14ac:dyDescent="0.2">
      <c r="A36" s="19" t="s">
        <v>54</v>
      </c>
      <c r="B36" s="20" t="s">
        <v>55</v>
      </c>
      <c r="C36" s="60">
        <v>2412845.17</v>
      </c>
      <c r="D36" s="61">
        <v>4223100</v>
      </c>
      <c r="E36" s="61">
        <v>4342882.28</v>
      </c>
      <c r="F36" s="62">
        <f t="shared" si="0"/>
        <v>1930037.1100000003</v>
      </c>
      <c r="G36" s="100">
        <f t="shared" si="1"/>
        <v>179.99009360389255</v>
      </c>
    </row>
    <row r="37" spans="1:7" outlineLevel="1" x14ac:dyDescent="0.2">
      <c r="A37" s="16" t="s">
        <v>56</v>
      </c>
      <c r="B37" s="17" t="s">
        <v>57</v>
      </c>
      <c r="C37" s="56">
        <f>C38+C40+C42</f>
        <v>4348031.3599999994</v>
      </c>
      <c r="D37" s="57">
        <v>4019300</v>
      </c>
      <c r="E37" s="57">
        <v>4248930.32</v>
      </c>
      <c r="F37" s="58">
        <f t="shared" si="0"/>
        <v>-99101.039999999106</v>
      </c>
      <c r="G37" s="99">
        <f t="shared" si="1"/>
        <v>97.720783688183914</v>
      </c>
    </row>
    <row r="38" spans="1:7" ht="48" customHeight="1" outlineLevel="2" x14ac:dyDescent="0.2">
      <c r="A38" s="16" t="s">
        <v>58</v>
      </c>
      <c r="B38" s="18" t="s">
        <v>193</v>
      </c>
      <c r="C38" s="59">
        <f>C39</f>
        <v>4135346.36</v>
      </c>
      <c r="D38" s="57">
        <v>3900000</v>
      </c>
      <c r="E38" s="57">
        <v>4123645.32</v>
      </c>
      <c r="F38" s="58">
        <f t="shared" si="0"/>
        <v>-11701.040000000037</v>
      </c>
      <c r="G38" s="99">
        <f t="shared" si="1"/>
        <v>99.717048126532262</v>
      </c>
    </row>
    <row r="39" spans="1:7" ht="60" outlineLevel="3" x14ac:dyDescent="0.2">
      <c r="A39" s="19" t="s">
        <v>59</v>
      </c>
      <c r="B39" s="20" t="s">
        <v>60</v>
      </c>
      <c r="C39" s="60">
        <v>4135346.36</v>
      </c>
      <c r="D39" s="61">
        <v>3900000</v>
      </c>
      <c r="E39" s="61">
        <v>4123645.32</v>
      </c>
      <c r="F39" s="62">
        <f t="shared" si="0"/>
        <v>-11701.040000000037</v>
      </c>
      <c r="G39" s="100">
        <f t="shared" si="1"/>
        <v>99.717048126532262</v>
      </c>
    </row>
    <row r="40" spans="1:7" ht="51" customHeight="1" outlineLevel="2" x14ac:dyDescent="0.2">
      <c r="A40" s="16" t="s">
        <v>61</v>
      </c>
      <c r="B40" s="18" t="s">
        <v>194</v>
      </c>
      <c r="C40" s="59">
        <f>C41</f>
        <v>184685</v>
      </c>
      <c r="D40" s="57">
        <v>119300</v>
      </c>
      <c r="E40" s="57">
        <v>125285</v>
      </c>
      <c r="F40" s="58">
        <f t="shared" si="0"/>
        <v>-59400</v>
      </c>
      <c r="G40" s="99">
        <f t="shared" si="1"/>
        <v>67.837128082952063</v>
      </c>
    </row>
    <row r="41" spans="1:7" ht="36" outlineLevel="3" x14ac:dyDescent="0.2">
      <c r="A41" s="19" t="s">
        <v>62</v>
      </c>
      <c r="B41" s="20" t="s">
        <v>218</v>
      </c>
      <c r="C41" s="60">
        <v>184685</v>
      </c>
      <c r="D41" s="61">
        <v>119300</v>
      </c>
      <c r="E41" s="61">
        <v>125285</v>
      </c>
      <c r="F41" s="62">
        <f t="shared" si="0"/>
        <v>-59400</v>
      </c>
      <c r="G41" s="100">
        <f t="shared" si="1"/>
        <v>67.837128082952063</v>
      </c>
    </row>
    <row r="42" spans="1:7" ht="96" outlineLevel="3" x14ac:dyDescent="0.2">
      <c r="A42" s="19" t="s">
        <v>215</v>
      </c>
      <c r="B42" s="20" t="s">
        <v>63</v>
      </c>
      <c r="C42" s="60">
        <v>28000</v>
      </c>
      <c r="D42" s="61"/>
      <c r="E42" s="61"/>
      <c r="F42" s="62">
        <f t="shared" si="0"/>
        <v>-28000</v>
      </c>
      <c r="G42" s="100">
        <f t="shared" si="1"/>
        <v>0</v>
      </c>
    </row>
    <row r="43" spans="1:7" ht="60" outlineLevel="1" x14ac:dyDescent="0.2">
      <c r="A43" s="16" t="s">
        <v>64</v>
      </c>
      <c r="B43" s="17" t="s">
        <v>65</v>
      </c>
      <c r="C43" s="56">
        <f>C44+C46</f>
        <v>2804.91</v>
      </c>
      <c r="D43" s="57"/>
      <c r="E43" s="57">
        <v>146.15</v>
      </c>
      <c r="F43" s="58">
        <f t="shared" si="0"/>
        <v>-2658.7599999999998</v>
      </c>
      <c r="G43" s="99">
        <f t="shared" si="1"/>
        <v>5.2105058629332142</v>
      </c>
    </row>
    <row r="44" spans="1:7" outlineLevel="2" x14ac:dyDescent="0.2">
      <c r="A44" s="16" t="s">
        <v>66</v>
      </c>
      <c r="B44" s="17" t="s">
        <v>67</v>
      </c>
      <c r="C44" s="56">
        <v>2804.91</v>
      </c>
      <c r="D44" s="57"/>
      <c r="E44" s="57">
        <v>0.34</v>
      </c>
      <c r="F44" s="58">
        <f t="shared" si="0"/>
        <v>-2804.5699999999997</v>
      </c>
      <c r="G44" s="99">
        <f t="shared" si="1"/>
        <v>1.2121601049588045E-2</v>
      </c>
    </row>
    <row r="45" spans="1:7" ht="48" outlineLevel="3" x14ac:dyDescent="0.2">
      <c r="A45" s="19" t="s">
        <v>68</v>
      </c>
      <c r="B45" s="20" t="s">
        <v>69</v>
      </c>
      <c r="C45" s="60">
        <v>2804.91</v>
      </c>
      <c r="D45" s="61"/>
      <c r="E45" s="61">
        <v>0.34</v>
      </c>
      <c r="F45" s="62">
        <f t="shared" si="0"/>
        <v>-2804.5699999999997</v>
      </c>
      <c r="G45" s="100">
        <f t="shared" si="1"/>
        <v>1.2121601049588045E-2</v>
      </c>
    </row>
    <row r="46" spans="1:7" ht="36" outlineLevel="2" x14ac:dyDescent="0.2">
      <c r="A46" s="16" t="s">
        <v>70</v>
      </c>
      <c r="B46" s="17" t="s">
        <v>71</v>
      </c>
      <c r="C46" s="56"/>
      <c r="D46" s="57"/>
      <c r="E46" s="57">
        <v>145.81</v>
      </c>
      <c r="F46" s="58">
        <f t="shared" si="0"/>
        <v>145.81</v>
      </c>
      <c r="G46" s="100"/>
    </row>
    <row r="47" spans="1:7" ht="84" outlineLevel="3" x14ac:dyDescent="0.2">
      <c r="A47" s="19" t="s">
        <v>72</v>
      </c>
      <c r="B47" s="20" t="s">
        <v>73</v>
      </c>
      <c r="C47" s="60"/>
      <c r="D47" s="61"/>
      <c r="E47" s="61">
        <v>145.81</v>
      </c>
      <c r="F47" s="62">
        <f t="shared" si="0"/>
        <v>145.81</v>
      </c>
      <c r="G47" s="100"/>
    </row>
    <row r="48" spans="1:7" ht="60" outlineLevel="1" x14ac:dyDescent="0.2">
      <c r="A48" s="16" t="s">
        <v>74</v>
      </c>
      <c r="B48" s="17" t="s">
        <v>75</v>
      </c>
      <c r="C48" s="56">
        <f>C49+C55</f>
        <v>12002002.840000002</v>
      </c>
      <c r="D48" s="57">
        <v>13570600</v>
      </c>
      <c r="E48" s="57">
        <v>14643896.23</v>
      </c>
      <c r="F48" s="58">
        <f t="shared" si="0"/>
        <v>2641893.3899999987</v>
      </c>
      <c r="G48" s="99">
        <f t="shared" si="1"/>
        <v>122.01210435640921</v>
      </c>
    </row>
    <row r="49" spans="1:7" ht="132" outlineLevel="2" x14ac:dyDescent="0.2">
      <c r="A49" s="16" t="s">
        <v>76</v>
      </c>
      <c r="B49" s="22" t="s">
        <v>77</v>
      </c>
      <c r="C49" s="56">
        <f>C50+C51+C52+C53+C54</f>
        <v>10168667.430000002</v>
      </c>
      <c r="D49" s="57">
        <v>12317600</v>
      </c>
      <c r="E49" s="57">
        <v>13354641.66</v>
      </c>
      <c r="F49" s="58">
        <f t="shared" si="0"/>
        <v>3185974.2299999986</v>
      </c>
      <c r="G49" s="99">
        <f t="shared" si="1"/>
        <v>131.33128555862308</v>
      </c>
    </row>
    <row r="50" spans="1:7" ht="96" outlineLevel="3" x14ac:dyDescent="0.2">
      <c r="A50" s="19" t="s">
        <v>78</v>
      </c>
      <c r="B50" s="21" t="s">
        <v>79</v>
      </c>
      <c r="C50" s="60">
        <v>7039777.6100000003</v>
      </c>
      <c r="D50" s="61">
        <v>7584200</v>
      </c>
      <c r="E50" s="61">
        <v>8573843.5700000003</v>
      </c>
      <c r="F50" s="62">
        <f t="shared" si="0"/>
        <v>1534065.96</v>
      </c>
      <c r="G50" s="100">
        <f t="shared" si="1"/>
        <v>121.7913980382116</v>
      </c>
    </row>
    <row r="51" spans="1:7" ht="96" outlineLevel="3" x14ac:dyDescent="0.2">
      <c r="A51" s="19" t="s">
        <v>80</v>
      </c>
      <c r="B51" s="20" t="s">
        <v>81</v>
      </c>
      <c r="C51" s="60">
        <v>1581960.76</v>
      </c>
      <c r="D51" s="61">
        <v>998000</v>
      </c>
      <c r="E51" s="61">
        <v>998432.57</v>
      </c>
      <c r="F51" s="62">
        <f t="shared" si="0"/>
        <v>-583528.19000000006</v>
      </c>
      <c r="G51" s="100">
        <f t="shared" si="1"/>
        <v>63.113611617016339</v>
      </c>
    </row>
    <row r="52" spans="1:7" ht="96" outlineLevel="3" x14ac:dyDescent="0.2">
      <c r="A52" s="19" t="s">
        <v>82</v>
      </c>
      <c r="B52" s="20" t="s">
        <v>83</v>
      </c>
      <c r="C52" s="60">
        <v>4508.68</v>
      </c>
      <c r="D52" s="61">
        <v>3100</v>
      </c>
      <c r="E52" s="61">
        <v>3381.6</v>
      </c>
      <c r="F52" s="62">
        <f t="shared" si="0"/>
        <v>-1127.0800000000004</v>
      </c>
      <c r="G52" s="100">
        <f t="shared" si="1"/>
        <v>75.001996149649116</v>
      </c>
    </row>
    <row r="53" spans="1:7" ht="84" outlineLevel="3" x14ac:dyDescent="0.2">
      <c r="A53" s="19" t="s">
        <v>84</v>
      </c>
      <c r="B53" s="20" t="s">
        <v>85</v>
      </c>
      <c r="C53" s="60">
        <v>830623.73</v>
      </c>
      <c r="D53" s="61">
        <v>2930000</v>
      </c>
      <c r="E53" s="61">
        <v>2937869.84</v>
      </c>
      <c r="F53" s="62">
        <f t="shared" si="0"/>
        <v>2107246.11</v>
      </c>
      <c r="G53" s="100">
        <f t="shared" si="1"/>
        <v>353.69442671713699</v>
      </c>
    </row>
    <row r="54" spans="1:7" ht="84" outlineLevel="3" x14ac:dyDescent="0.2">
      <c r="A54" s="19" t="s">
        <v>86</v>
      </c>
      <c r="B54" s="20" t="s">
        <v>87</v>
      </c>
      <c r="C54" s="60">
        <v>711796.65</v>
      </c>
      <c r="D54" s="61">
        <v>802300</v>
      </c>
      <c r="E54" s="61">
        <v>841114.08</v>
      </c>
      <c r="F54" s="62">
        <f t="shared" si="0"/>
        <v>129317.42999999993</v>
      </c>
      <c r="G54" s="100">
        <f t="shared" si="1"/>
        <v>118.16774917386867</v>
      </c>
    </row>
    <row r="55" spans="1:7" ht="120" outlineLevel="2" x14ac:dyDescent="0.2">
      <c r="A55" s="16" t="s">
        <v>88</v>
      </c>
      <c r="B55" s="22" t="s">
        <v>89</v>
      </c>
      <c r="C55" s="56">
        <f>C56+C57</f>
        <v>1833335.41</v>
      </c>
      <c r="D55" s="57">
        <v>1253000</v>
      </c>
      <c r="E55" s="57">
        <v>1289254.57</v>
      </c>
      <c r="F55" s="58">
        <f t="shared" si="0"/>
        <v>-544080.83999999985</v>
      </c>
      <c r="G55" s="99">
        <f t="shared" si="1"/>
        <v>70.322896888791348</v>
      </c>
    </row>
    <row r="56" spans="1:7" ht="96" outlineLevel="3" x14ac:dyDescent="0.2">
      <c r="A56" s="19" t="s">
        <v>90</v>
      </c>
      <c r="B56" s="20" t="s">
        <v>91</v>
      </c>
      <c r="C56" s="60">
        <v>53580.42</v>
      </c>
      <c r="D56" s="61">
        <v>140000</v>
      </c>
      <c r="E56" s="61">
        <v>151793.9</v>
      </c>
      <c r="F56" s="62">
        <f t="shared" si="0"/>
        <v>98213.48</v>
      </c>
      <c r="G56" s="100">
        <f t="shared" si="1"/>
        <v>283.3010640827377</v>
      </c>
    </row>
    <row r="57" spans="1:7" ht="96" outlineLevel="3" x14ac:dyDescent="0.2">
      <c r="A57" s="19" t="s">
        <v>92</v>
      </c>
      <c r="B57" s="20" t="s">
        <v>93</v>
      </c>
      <c r="C57" s="60">
        <v>1779754.99</v>
      </c>
      <c r="D57" s="61">
        <v>1113000</v>
      </c>
      <c r="E57" s="61">
        <v>1137460.67</v>
      </c>
      <c r="F57" s="62">
        <f t="shared" si="0"/>
        <v>-642294.32000000007</v>
      </c>
      <c r="G57" s="100">
        <f t="shared" si="1"/>
        <v>63.91108194055407</v>
      </c>
    </row>
    <row r="58" spans="1:7" ht="24" outlineLevel="1" x14ac:dyDescent="0.2">
      <c r="A58" s="16" t="s">
        <v>94</v>
      </c>
      <c r="B58" s="17" t="s">
        <v>95</v>
      </c>
      <c r="C58" s="56">
        <f>C59+C60+C61+C62</f>
        <v>797708.45</v>
      </c>
      <c r="D58" s="57">
        <v>775500</v>
      </c>
      <c r="E58" s="57">
        <v>754172.52</v>
      </c>
      <c r="F58" s="58">
        <f t="shared" si="0"/>
        <v>-43535.929999999935</v>
      </c>
      <c r="G58" s="99">
        <f t="shared" si="1"/>
        <v>94.542375726369713</v>
      </c>
    </row>
    <row r="59" spans="1:7" ht="36" outlineLevel="3" x14ac:dyDescent="0.2">
      <c r="A59" s="19" t="s">
        <v>96</v>
      </c>
      <c r="B59" s="20" t="s">
        <v>97</v>
      </c>
      <c r="C59" s="60">
        <v>167683.56</v>
      </c>
      <c r="D59" s="61">
        <v>170000</v>
      </c>
      <c r="E59" s="61">
        <v>141493.66</v>
      </c>
      <c r="F59" s="62">
        <f t="shared" si="0"/>
        <v>-26189.899999999994</v>
      </c>
      <c r="G59" s="100">
        <f t="shared" si="1"/>
        <v>84.381354976003607</v>
      </c>
    </row>
    <row r="60" spans="1:7" ht="36" outlineLevel="3" x14ac:dyDescent="0.2">
      <c r="A60" s="19" t="s">
        <v>98</v>
      </c>
      <c r="B60" s="20" t="s">
        <v>99</v>
      </c>
      <c r="C60" s="60">
        <v>15247.82</v>
      </c>
      <c r="D60" s="61">
        <v>0</v>
      </c>
      <c r="E60" s="61">
        <v>369.29</v>
      </c>
      <c r="F60" s="62">
        <f t="shared" si="0"/>
        <v>-14878.529999999999</v>
      </c>
      <c r="G60" s="100">
        <f t="shared" si="1"/>
        <v>2.4219199859389735</v>
      </c>
    </row>
    <row r="61" spans="1:7" ht="24" outlineLevel="3" x14ac:dyDescent="0.2">
      <c r="A61" s="19" t="s">
        <v>100</v>
      </c>
      <c r="B61" s="20" t="s">
        <v>101</v>
      </c>
      <c r="C61" s="60">
        <v>259260.73</v>
      </c>
      <c r="D61" s="61">
        <v>285500</v>
      </c>
      <c r="E61" s="61">
        <v>285460.53999999998</v>
      </c>
      <c r="F61" s="62">
        <f t="shared" si="0"/>
        <v>26199.809999999969</v>
      </c>
      <c r="G61" s="100">
        <f t="shared" si="1"/>
        <v>110.10558367246747</v>
      </c>
    </row>
    <row r="62" spans="1:7" ht="24" outlineLevel="3" x14ac:dyDescent="0.2">
      <c r="A62" s="19" t="s">
        <v>102</v>
      </c>
      <c r="B62" s="20" t="s">
        <v>103</v>
      </c>
      <c r="C62" s="60">
        <v>355516.34</v>
      </c>
      <c r="D62" s="61">
        <v>320000</v>
      </c>
      <c r="E62" s="61">
        <v>326849.03000000003</v>
      </c>
      <c r="F62" s="62">
        <f t="shared" si="0"/>
        <v>-28667.309999999998</v>
      </c>
      <c r="G62" s="100">
        <f t="shared" si="1"/>
        <v>91.936429701093346</v>
      </c>
    </row>
    <row r="63" spans="1:7" ht="48" outlineLevel="1" x14ac:dyDescent="0.2">
      <c r="A63" s="16" t="s">
        <v>104</v>
      </c>
      <c r="B63" s="17" t="s">
        <v>105</v>
      </c>
      <c r="C63" s="56">
        <f>C64</f>
        <v>300736.76</v>
      </c>
      <c r="D63" s="57">
        <v>1299900</v>
      </c>
      <c r="E63" s="57">
        <v>1332618.5</v>
      </c>
      <c r="F63" s="58">
        <f t="shared" si="0"/>
        <v>1031881.74</v>
      </c>
      <c r="G63" s="99">
        <f t="shared" si="1"/>
        <v>443.11792811760029</v>
      </c>
    </row>
    <row r="64" spans="1:7" ht="24" outlineLevel="2" x14ac:dyDescent="0.2">
      <c r="A64" s="16" t="s">
        <v>106</v>
      </c>
      <c r="B64" s="17" t="s">
        <v>107</v>
      </c>
      <c r="C64" s="56">
        <f>C66+C67</f>
        <v>300736.76</v>
      </c>
      <c r="D64" s="57">
        <v>1299900</v>
      </c>
      <c r="E64" s="57">
        <v>1332618.5</v>
      </c>
      <c r="F64" s="58">
        <f t="shared" si="0"/>
        <v>1031881.74</v>
      </c>
      <c r="G64" s="99">
        <f t="shared" si="1"/>
        <v>443.11792811760029</v>
      </c>
    </row>
    <row r="65" spans="1:7" ht="48" outlineLevel="3" x14ac:dyDescent="0.2">
      <c r="A65" s="19" t="s">
        <v>108</v>
      </c>
      <c r="B65" s="20" t="s">
        <v>109</v>
      </c>
      <c r="C65" s="60"/>
      <c r="D65" s="61">
        <v>113000</v>
      </c>
      <c r="E65" s="61">
        <v>120896.31</v>
      </c>
      <c r="F65" s="62">
        <f t="shared" si="0"/>
        <v>120896.31</v>
      </c>
      <c r="G65" s="100"/>
    </row>
    <row r="66" spans="1:7" ht="24" outlineLevel="3" x14ac:dyDescent="0.2">
      <c r="A66" s="19" t="s">
        <v>110</v>
      </c>
      <c r="B66" s="20" t="s">
        <v>111</v>
      </c>
      <c r="C66" s="60">
        <v>13300</v>
      </c>
      <c r="D66" s="61">
        <v>94100</v>
      </c>
      <c r="E66" s="61">
        <v>113715.96</v>
      </c>
      <c r="F66" s="62">
        <f t="shared" si="0"/>
        <v>100415.96</v>
      </c>
      <c r="G66" s="100">
        <f t="shared" si="1"/>
        <v>855.00721804511284</v>
      </c>
    </row>
    <row r="67" spans="1:7" ht="24" outlineLevel="3" x14ac:dyDescent="0.2">
      <c r="A67" s="19" t="s">
        <v>112</v>
      </c>
      <c r="B67" s="20" t="s">
        <v>113</v>
      </c>
      <c r="C67" s="60">
        <v>287436.76</v>
      </c>
      <c r="D67" s="61">
        <v>1092800</v>
      </c>
      <c r="E67" s="61">
        <v>1098006.23</v>
      </c>
      <c r="F67" s="62">
        <f t="shared" si="0"/>
        <v>810569.47</v>
      </c>
      <c r="G67" s="100">
        <f t="shared" si="1"/>
        <v>381.99923697998821</v>
      </c>
    </row>
    <row r="68" spans="1:7" ht="36" outlineLevel="1" x14ac:dyDescent="0.2">
      <c r="A68" s="16" t="s">
        <v>114</v>
      </c>
      <c r="B68" s="17" t="s">
        <v>115</v>
      </c>
      <c r="C68" s="56">
        <f>C69+C72</f>
        <v>5667413.1000000006</v>
      </c>
      <c r="D68" s="57">
        <v>10615800</v>
      </c>
      <c r="E68" s="57">
        <v>11117633.199999999</v>
      </c>
      <c r="F68" s="58">
        <f t="shared" si="0"/>
        <v>5450220.0999999987</v>
      </c>
      <c r="G68" s="99">
        <f t="shared" si="1"/>
        <v>196.16768715871439</v>
      </c>
    </row>
    <row r="69" spans="1:7" ht="120" outlineLevel="2" x14ac:dyDescent="0.2">
      <c r="A69" s="68" t="s">
        <v>116</v>
      </c>
      <c r="B69" s="69" t="s">
        <v>117</v>
      </c>
      <c r="C69" s="70">
        <f>C70+C71</f>
        <v>131590</v>
      </c>
      <c r="D69" s="71">
        <v>4807700</v>
      </c>
      <c r="E69" s="71">
        <v>4807913.51</v>
      </c>
      <c r="F69" s="72">
        <f t="shared" si="0"/>
        <v>4676323.51</v>
      </c>
      <c r="G69" s="101">
        <f t="shared" si="1"/>
        <v>3653.7073561820803</v>
      </c>
    </row>
    <row r="70" spans="1:7" ht="60" outlineLevel="3" x14ac:dyDescent="0.2">
      <c r="A70" s="73" t="s">
        <v>118</v>
      </c>
      <c r="B70" s="74" t="s">
        <v>119</v>
      </c>
      <c r="C70" s="75">
        <v>43860</v>
      </c>
      <c r="D70" s="76">
        <v>4744700</v>
      </c>
      <c r="E70" s="76">
        <v>4744753.51</v>
      </c>
      <c r="F70" s="77">
        <f t="shared" si="0"/>
        <v>4700893.51</v>
      </c>
      <c r="G70" s="102">
        <f t="shared" si="1"/>
        <v>10817.951459188325</v>
      </c>
    </row>
    <row r="71" spans="1:7" ht="60" outlineLevel="3" x14ac:dyDescent="0.2">
      <c r="A71" s="19" t="s">
        <v>120</v>
      </c>
      <c r="B71" s="20" t="s">
        <v>121</v>
      </c>
      <c r="C71" s="60">
        <v>87730</v>
      </c>
      <c r="D71" s="61">
        <v>63000</v>
      </c>
      <c r="E71" s="61">
        <v>63160</v>
      </c>
      <c r="F71" s="62">
        <f t="shared" si="0"/>
        <v>-24570</v>
      </c>
      <c r="G71" s="100">
        <f t="shared" si="1"/>
        <v>71.993616778752994</v>
      </c>
    </row>
    <row r="72" spans="1:7" ht="72" outlineLevel="2" x14ac:dyDescent="0.2">
      <c r="A72" s="16" t="s">
        <v>122</v>
      </c>
      <c r="B72" s="17" t="s">
        <v>123</v>
      </c>
      <c r="C72" s="56">
        <f>C73+C74+C75+C76</f>
        <v>5535823.1000000006</v>
      </c>
      <c r="D72" s="57">
        <v>5808100</v>
      </c>
      <c r="E72" s="57">
        <v>6309719.6900000004</v>
      </c>
      <c r="F72" s="58">
        <f t="shared" si="0"/>
        <v>773896.58999999985</v>
      </c>
      <c r="G72" s="99">
        <f t="shared" si="1"/>
        <v>113.97979263463097</v>
      </c>
    </row>
    <row r="73" spans="1:7" ht="60" outlineLevel="3" x14ac:dyDescent="0.2">
      <c r="A73" s="19" t="s">
        <v>124</v>
      </c>
      <c r="B73" s="20" t="s">
        <v>125</v>
      </c>
      <c r="C73" s="60">
        <v>2917333.27</v>
      </c>
      <c r="D73" s="61">
        <v>2927000</v>
      </c>
      <c r="E73" s="61">
        <v>3330695.86</v>
      </c>
      <c r="F73" s="62">
        <f t="shared" ref="F73:F136" si="2">E73-C73</f>
        <v>413362.58999999985</v>
      </c>
      <c r="G73" s="100">
        <f t="shared" ref="G73:G136" si="3">E73/C73*100</f>
        <v>114.16919329206429</v>
      </c>
    </row>
    <row r="74" spans="1:7" ht="72" outlineLevel="3" x14ac:dyDescent="0.2">
      <c r="A74" s="19" t="s">
        <v>126</v>
      </c>
      <c r="B74" s="20" t="s">
        <v>127</v>
      </c>
      <c r="C74" s="63">
        <v>1437732.63</v>
      </c>
      <c r="D74" s="61">
        <v>818000</v>
      </c>
      <c r="E74" s="61">
        <v>821099.22</v>
      </c>
      <c r="F74" s="62">
        <f t="shared" si="2"/>
        <v>-616633.40999999992</v>
      </c>
      <c r="G74" s="100">
        <f t="shared" si="3"/>
        <v>57.110703538807492</v>
      </c>
    </row>
    <row r="75" spans="1:7" ht="72" outlineLevel="3" x14ac:dyDescent="0.2">
      <c r="A75" s="19" t="s">
        <v>214</v>
      </c>
      <c r="B75" s="20" t="s">
        <v>217</v>
      </c>
      <c r="C75" s="63">
        <v>865630.2</v>
      </c>
      <c r="D75" s="61"/>
      <c r="E75" s="61"/>
      <c r="F75" s="62">
        <f t="shared" si="2"/>
        <v>-865630.2</v>
      </c>
      <c r="G75" s="100">
        <f t="shared" si="3"/>
        <v>0</v>
      </c>
    </row>
    <row r="76" spans="1:7" ht="133.5" customHeight="1" outlineLevel="3" x14ac:dyDescent="0.2">
      <c r="A76" s="19" t="s">
        <v>128</v>
      </c>
      <c r="B76" s="23" t="s">
        <v>195</v>
      </c>
      <c r="C76" s="63">
        <v>315127</v>
      </c>
      <c r="D76" s="61">
        <v>2063100</v>
      </c>
      <c r="E76" s="61">
        <v>2157924.61</v>
      </c>
      <c r="F76" s="62">
        <f t="shared" si="2"/>
        <v>1842797.6099999999</v>
      </c>
      <c r="G76" s="100">
        <f t="shared" si="3"/>
        <v>684.77934610490365</v>
      </c>
    </row>
    <row r="77" spans="1:7" ht="24" outlineLevel="1" x14ac:dyDescent="0.2">
      <c r="A77" s="16" t="s">
        <v>129</v>
      </c>
      <c r="B77" s="17" t="s">
        <v>130</v>
      </c>
      <c r="C77" s="64">
        <f>C78+C81+C82+C85+C90+C91+C92+C93+C94+C97+C100</f>
        <v>4877337.5999999996</v>
      </c>
      <c r="D77" s="57">
        <v>10433700</v>
      </c>
      <c r="E77" s="57">
        <v>10490171.82</v>
      </c>
      <c r="F77" s="58">
        <f t="shared" si="2"/>
        <v>5612834.2200000007</v>
      </c>
      <c r="G77" s="99">
        <f t="shared" si="3"/>
        <v>215.07987923575357</v>
      </c>
    </row>
    <row r="78" spans="1:7" ht="36" outlineLevel="2" x14ac:dyDescent="0.2">
      <c r="A78" s="16" t="s">
        <v>131</v>
      </c>
      <c r="B78" s="17" t="s">
        <v>132</v>
      </c>
      <c r="C78" s="64">
        <f>C79+C80</f>
        <v>37787.269999999997</v>
      </c>
      <c r="D78" s="57">
        <v>54600</v>
      </c>
      <c r="E78" s="57">
        <v>62108.36</v>
      </c>
      <c r="F78" s="58">
        <f t="shared" si="2"/>
        <v>24321.090000000004</v>
      </c>
      <c r="G78" s="99">
        <f t="shared" si="3"/>
        <v>164.36318368593444</v>
      </c>
    </row>
    <row r="79" spans="1:7" ht="132" outlineLevel="3" x14ac:dyDescent="0.2">
      <c r="A79" s="19" t="s">
        <v>133</v>
      </c>
      <c r="B79" s="21" t="s">
        <v>134</v>
      </c>
      <c r="C79" s="63">
        <v>21756.85</v>
      </c>
      <c r="D79" s="61">
        <v>38200</v>
      </c>
      <c r="E79" s="61">
        <v>43878.44</v>
      </c>
      <c r="F79" s="62">
        <f t="shared" si="2"/>
        <v>22121.590000000004</v>
      </c>
      <c r="G79" s="100">
        <f t="shared" si="3"/>
        <v>201.67643753576462</v>
      </c>
    </row>
    <row r="80" spans="1:7" ht="72" outlineLevel="3" x14ac:dyDescent="0.2">
      <c r="A80" s="19" t="s">
        <v>135</v>
      </c>
      <c r="B80" s="20" t="s">
        <v>136</v>
      </c>
      <c r="C80" s="63">
        <v>16030.42</v>
      </c>
      <c r="D80" s="61">
        <v>16400</v>
      </c>
      <c r="E80" s="61">
        <v>18229.919999999998</v>
      </c>
      <c r="F80" s="62">
        <f t="shared" si="2"/>
        <v>2199.4999999999982</v>
      </c>
      <c r="G80" s="100">
        <f t="shared" si="3"/>
        <v>113.72078835114736</v>
      </c>
    </row>
    <row r="81" spans="1:7" ht="72" outlineLevel="3" x14ac:dyDescent="0.2">
      <c r="A81" s="19" t="s">
        <v>137</v>
      </c>
      <c r="B81" s="20" t="s">
        <v>138</v>
      </c>
      <c r="C81" s="63">
        <v>145000</v>
      </c>
      <c r="D81" s="61">
        <v>37000</v>
      </c>
      <c r="E81" s="61">
        <v>37000</v>
      </c>
      <c r="F81" s="62">
        <f t="shared" si="2"/>
        <v>-108000</v>
      </c>
      <c r="G81" s="100">
        <f t="shared" si="3"/>
        <v>25.517241379310345</v>
      </c>
    </row>
    <row r="82" spans="1:7" ht="84" outlineLevel="2" x14ac:dyDescent="0.2">
      <c r="A82" s="16" t="s">
        <v>139</v>
      </c>
      <c r="B82" s="20" t="s">
        <v>196</v>
      </c>
      <c r="C82" s="64">
        <f>C83+C84</f>
        <v>126558</v>
      </c>
      <c r="D82" s="57">
        <v>131700</v>
      </c>
      <c r="E82" s="57">
        <v>167259.13</v>
      </c>
      <c r="F82" s="58">
        <f t="shared" si="2"/>
        <v>40701.130000000005</v>
      </c>
      <c r="G82" s="99">
        <f t="shared" si="3"/>
        <v>132.16006099969974</v>
      </c>
    </row>
    <row r="83" spans="1:7" ht="84" outlineLevel="3" x14ac:dyDescent="0.2">
      <c r="A83" s="19" t="s">
        <v>140</v>
      </c>
      <c r="B83" s="20" t="s">
        <v>197</v>
      </c>
      <c r="C83" s="63">
        <v>91500</v>
      </c>
      <c r="D83" s="61">
        <v>96500</v>
      </c>
      <c r="E83" s="61">
        <v>126500</v>
      </c>
      <c r="F83" s="62">
        <f t="shared" si="2"/>
        <v>35000</v>
      </c>
      <c r="G83" s="100">
        <f t="shared" si="3"/>
        <v>138.25136612021856</v>
      </c>
    </row>
    <row r="84" spans="1:7" ht="60" outlineLevel="3" x14ac:dyDescent="0.2">
      <c r="A84" s="19" t="s">
        <v>141</v>
      </c>
      <c r="B84" s="20" t="s">
        <v>142</v>
      </c>
      <c r="C84" s="63">
        <v>35058</v>
      </c>
      <c r="D84" s="61">
        <v>35200</v>
      </c>
      <c r="E84" s="61">
        <v>40759.129999999997</v>
      </c>
      <c r="F84" s="62">
        <f t="shared" si="2"/>
        <v>5701.1299999999974</v>
      </c>
      <c r="G84" s="100">
        <f t="shared" si="3"/>
        <v>116.26199440926463</v>
      </c>
    </row>
    <row r="85" spans="1:7" ht="132" outlineLevel="2" x14ac:dyDescent="0.2">
      <c r="A85" s="16" t="s">
        <v>143</v>
      </c>
      <c r="B85" s="22" t="s">
        <v>144</v>
      </c>
      <c r="C85" s="64">
        <f>C86+C87+C88+C89</f>
        <v>215800.03</v>
      </c>
      <c r="D85" s="57">
        <v>356400</v>
      </c>
      <c r="E85" s="57">
        <v>357452.91</v>
      </c>
      <c r="F85" s="58">
        <f t="shared" si="2"/>
        <v>141652.87999999998</v>
      </c>
      <c r="G85" s="99">
        <f t="shared" si="3"/>
        <v>165.64080644474424</v>
      </c>
    </row>
    <row r="86" spans="1:7" ht="36" outlineLevel="3" x14ac:dyDescent="0.2">
      <c r="A86" s="19" t="s">
        <v>145</v>
      </c>
      <c r="B86" s="20" t="s">
        <v>146</v>
      </c>
      <c r="C86" s="63"/>
      <c r="D86" s="61">
        <v>113000</v>
      </c>
      <c r="E86" s="61">
        <v>113000</v>
      </c>
      <c r="F86" s="62">
        <f t="shared" si="2"/>
        <v>113000</v>
      </c>
      <c r="G86" s="100"/>
    </row>
    <row r="87" spans="1:7" ht="48" outlineLevel="3" x14ac:dyDescent="0.2">
      <c r="A87" s="19" t="s">
        <v>147</v>
      </c>
      <c r="B87" s="20" t="s">
        <v>148</v>
      </c>
      <c r="C87" s="63">
        <v>6000</v>
      </c>
      <c r="D87" s="61">
        <v>7000</v>
      </c>
      <c r="E87" s="61">
        <v>8000</v>
      </c>
      <c r="F87" s="62">
        <f t="shared" si="2"/>
        <v>2000</v>
      </c>
      <c r="G87" s="100">
        <f t="shared" si="3"/>
        <v>133.33333333333331</v>
      </c>
    </row>
    <row r="88" spans="1:7" ht="36" outlineLevel="3" x14ac:dyDescent="0.2">
      <c r="A88" s="19" t="s">
        <v>149</v>
      </c>
      <c r="B88" s="20" t="s">
        <v>150</v>
      </c>
      <c r="C88" s="63">
        <v>91800</v>
      </c>
      <c r="D88" s="61">
        <v>156000</v>
      </c>
      <c r="E88" s="61">
        <v>156000</v>
      </c>
      <c r="F88" s="62">
        <f t="shared" si="2"/>
        <v>64200</v>
      </c>
      <c r="G88" s="100">
        <f t="shared" si="3"/>
        <v>169.93464052287581</v>
      </c>
    </row>
    <row r="89" spans="1:7" ht="36" outlineLevel="3" x14ac:dyDescent="0.2">
      <c r="A89" s="19" t="s">
        <v>151</v>
      </c>
      <c r="B89" s="20" t="s">
        <v>152</v>
      </c>
      <c r="C89" s="63">
        <v>118000.03</v>
      </c>
      <c r="D89" s="61">
        <v>80400</v>
      </c>
      <c r="E89" s="61">
        <v>80452.91</v>
      </c>
      <c r="F89" s="62">
        <f t="shared" si="2"/>
        <v>-37547.119999999995</v>
      </c>
      <c r="G89" s="100">
        <f t="shared" si="3"/>
        <v>68.180414869386055</v>
      </c>
    </row>
    <row r="90" spans="1:7" ht="72" outlineLevel="3" x14ac:dyDescent="0.2">
      <c r="A90" s="19" t="s">
        <v>153</v>
      </c>
      <c r="B90" s="20" t="s">
        <v>154</v>
      </c>
      <c r="C90" s="63">
        <v>90000</v>
      </c>
      <c r="D90" s="61">
        <v>600</v>
      </c>
      <c r="E90" s="61">
        <v>575.79</v>
      </c>
      <c r="F90" s="62">
        <f t="shared" si="2"/>
        <v>-89424.21</v>
      </c>
      <c r="G90" s="100">
        <f t="shared" si="3"/>
        <v>0.63976666666666659</v>
      </c>
    </row>
    <row r="91" spans="1:7" ht="72" outlineLevel="3" x14ac:dyDescent="0.2">
      <c r="A91" s="19" t="s">
        <v>155</v>
      </c>
      <c r="B91" s="20" t="s">
        <v>156</v>
      </c>
      <c r="C91" s="63">
        <v>100000</v>
      </c>
      <c r="D91" s="61">
        <v>36000</v>
      </c>
      <c r="E91" s="61">
        <v>36100</v>
      </c>
      <c r="F91" s="62">
        <f t="shared" si="2"/>
        <v>-63900</v>
      </c>
      <c r="G91" s="100">
        <f t="shared" si="3"/>
        <v>36.1</v>
      </c>
    </row>
    <row r="92" spans="1:7" ht="36" outlineLevel="3" x14ac:dyDescent="0.2">
      <c r="A92" s="19" t="s">
        <v>157</v>
      </c>
      <c r="B92" s="20" t="s">
        <v>158</v>
      </c>
      <c r="C92" s="63">
        <v>1497490</v>
      </c>
      <c r="D92" s="61">
        <v>441000</v>
      </c>
      <c r="E92" s="61">
        <v>441803.96</v>
      </c>
      <c r="F92" s="62">
        <f t="shared" si="2"/>
        <v>-1055686.04</v>
      </c>
      <c r="G92" s="100">
        <f t="shared" si="3"/>
        <v>29.502965629152783</v>
      </c>
    </row>
    <row r="93" spans="1:7" ht="72" outlineLevel="3" x14ac:dyDescent="0.2">
      <c r="A93" s="19" t="s">
        <v>213</v>
      </c>
      <c r="B93" s="20" t="s">
        <v>216</v>
      </c>
      <c r="C93" s="63">
        <v>16773.650000000001</v>
      </c>
      <c r="D93" s="61"/>
      <c r="E93" s="61"/>
      <c r="F93" s="62">
        <f t="shared" si="2"/>
        <v>-16773.650000000001</v>
      </c>
      <c r="G93" s="100">
        <f t="shared" si="3"/>
        <v>0</v>
      </c>
    </row>
    <row r="94" spans="1:7" ht="72" outlineLevel="2" x14ac:dyDescent="0.2">
      <c r="A94" s="16" t="s">
        <v>159</v>
      </c>
      <c r="B94" s="17" t="s">
        <v>160</v>
      </c>
      <c r="C94" s="64">
        <f>C95+C96</f>
        <v>41000</v>
      </c>
      <c r="D94" s="57">
        <v>89600</v>
      </c>
      <c r="E94" s="57">
        <v>111829.77</v>
      </c>
      <c r="F94" s="58">
        <f t="shared" si="2"/>
        <v>70829.77</v>
      </c>
      <c r="G94" s="99">
        <f t="shared" si="3"/>
        <v>272.75553658536586</v>
      </c>
    </row>
    <row r="95" spans="1:7" ht="72" outlineLevel="3" x14ac:dyDescent="0.2">
      <c r="A95" s="19" t="s">
        <v>161</v>
      </c>
      <c r="B95" s="20" t="s">
        <v>162</v>
      </c>
      <c r="C95" s="63">
        <v>6000</v>
      </c>
      <c r="D95" s="61">
        <v>59600</v>
      </c>
      <c r="E95" s="61">
        <v>81829.77</v>
      </c>
      <c r="F95" s="62">
        <f t="shared" si="2"/>
        <v>75829.77</v>
      </c>
      <c r="G95" s="100">
        <f t="shared" si="3"/>
        <v>1363.8295000000001</v>
      </c>
    </row>
    <row r="96" spans="1:7" ht="72" outlineLevel="3" x14ac:dyDescent="0.2">
      <c r="A96" s="19" t="s">
        <v>163</v>
      </c>
      <c r="B96" s="20" t="s">
        <v>164</v>
      </c>
      <c r="C96" s="63">
        <v>35000</v>
      </c>
      <c r="D96" s="61">
        <v>30000</v>
      </c>
      <c r="E96" s="61">
        <v>30000</v>
      </c>
      <c r="F96" s="62">
        <f t="shared" si="2"/>
        <v>-5000</v>
      </c>
      <c r="G96" s="100">
        <f t="shared" si="3"/>
        <v>85.714285714285708</v>
      </c>
    </row>
    <row r="97" spans="1:7" ht="36" outlineLevel="2" x14ac:dyDescent="0.2">
      <c r="A97" s="16" t="s">
        <v>165</v>
      </c>
      <c r="B97" s="17" t="s">
        <v>166</v>
      </c>
      <c r="C97" s="64">
        <f>C98+C99</f>
        <v>845516.82</v>
      </c>
      <c r="D97" s="57">
        <v>890000</v>
      </c>
      <c r="E97" s="57">
        <v>890227.64</v>
      </c>
      <c r="F97" s="58">
        <f t="shared" si="2"/>
        <v>44710.820000000065</v>
      </c>
      <c r="G97" s="99">
        <f t="shared" si="3"/>
        <v>105.28798705624804</v>
      </c>
    </row>
    <row r="98" spans="1:7" ht="48" outlineLevel="3" x14ac:dyDescent="0.2">
      <c r="A98" s="19" t="s">
        <v>167</v>
      </c>
      <c r="B98" s="20" t="s">
        <v>168</v>
      </c>
      <c r="C98" s="63">
        <v>40272.36</v>
      </c>
      <c r="D98" s="61">
        <v>890000</v>
      </c>
      <c r="E98" s="61">
        <v>890227.64</v>
      </c>
      <c r="F98" s="62">
        <f t="shared" si="2"/>
        <v>849955.28</v>
      </c>
      <c r="G98" s="100">
        <f t="shared" si="3"/>
        <v>2210.517685082275</v>
      </c>
    </row>
    <row r="99" spans="1:7" ht="84" outlineLevel="3" x14ac:dyDescent="0.2">
      <c r="A99" s="19" t="s">
        <v>169</v>
      </c>
      <c r="B99" s="20" t="s">
        <v>170</v>
      </c>
      <c r="C99" s="63">
        <v>805244.46</v>
      </c>
      <c r="D99" s="61">
        <v>800000</v>
      </c>
      <c r="E99" s="61">
        <v>961604.73</v>
      </c>
      <c r="F99" s="62">
        <f t="shared" si="2"/>
        <v>156360.27000000002</v>
      </c>
      <c r="G99" s="100">
        <f t="shared" si="3"/>
        <v>119.41773930366439</v>
      </c>
    </row>
    <row r="100" spans="1:7" ht="36" outlineLevel="2" x14ac:dyDescent="0.2">
      <c r="A100" s="16" t="s">
        <v>171</v>
      </c>
      <c r="B100" s="17" t="s">
        <v>172</v>
      </c>
      <c r="C100" s="64">
        <f>C101+C102</f>
        <v>1761411.8299999998</v>
      </c>
      <c r="D100" s="57">
        <v>7596800</v>
      </c>
      <c r="E100" s="57">
        <v>7424209.5300000003</v>
      </c>
      <c r="F100" s="58">
        <f t="shared" si="2"/>
        <v>5662797.7000000002</v>
      </c>
      <c r="G100" s="99">
        <f t="shared" si="3"/>
        <v>421.49197612690051</v>
      </c>
    </row>
    <row r="101" spans="1:7" ht="48" outlineLevel="3" x14ac:dyDescent="0.2">
      <c r="A101" s="19" t="s">
        <v>173</v>
      </c>
      <c r="B101" s="20" t="s">
        <v>174</v>
      </c>
      <c r="C101" s="63">
        <v>1650848.42</v>
      </c>
      <c r="D101" s="61">
        <v>7451200</v>
      </c>
      <c r="E101" s="61">
        <v>7228325.3399999999</v>
      </c>
      <c r="F101" s="62">
        <f t="shared" si="2"/>
        <v>5577476.9199999999</v>
      </c>
      <c r="G101" s="100">
        <f t="shared" si="3"/>
        <v>437.85518115588104</v>
      </c>
    </row>
    <row r="102" spans="1:7" ht="48" outlineLevel="3" x14ac:dyDescent="0.2">
      <c r="A102" s="19" t="s">
        <v>175</v>
      </c>
      <c r="B102" s="20" t="s">
        <v>176</v>
      </c>
      <c r="C102" s="63">
        <v>110563.41</v>
      </c>
      <c r="D102" s="61">
        <v>145600</v>
      </c>
      <c r="E102" s="61">
        <v>195884.19</v>
      </c>
      <c r="F102" s="62">
        <f t="shared" si="2"/>
        <v>85320.78</v>
      </c>
      <c r="G102" s="100">
        <f t="shared" si="3"/>
        <v>177.1690923787535</v>
      </c>
    </row>
    <row r="103" spans="1:7" ht="24" outlineLevel="1" x14ac:dyDescent="0.2">
      <c r="A103" s="16" t="s">
        <v>177</v>
      </c>
      <c r="B103" s="17" t="s">
        <v>178</v>
      </c>
      <c r="C103" s="64">
        <v>2200</v>
      </c>
      <c r="D103" s="57">
        <v>50800</v>
      </c>
      <c r="E103" s="57">
        <v>54119.97</v>
      </c>
      <c r="F103" s="58">
        <f t="shared" si="2"/>
        <v>51919.97</v>
      </c>
      <c r="G103" s="99">
        <f t="shared" si="3"/>
        <v>2459.9986363636367</v>
      </c>
    </row>
    <row r="104" spans="1:7" outlineLevel="2" x14ac:dyDescent="0.2">
      <c r="A104" s="16" t="s">
        <v>179</v>
      </c>
      <c r="B104" s="17" t="s">
        <v>180</v>
      </c>
      <c r="C104" s="64"/>
      <c r="D104" s="57"/>
      <c r="E104" s="57">
        <v>2066.96</v>
      </c>
      <c r="F104" s="58">
        <f t="shared" si="2"/>
        <v>2066.96</v>
      </c>
      <c r="G104" s="100"/>
    </row>
    <row r="105" spans="1:7" ht="36" outlineLevel="3" x14ac:dyDescent="0.2">
      <c r="A105" s="19" t="s">
        <v>181</v>
      </c>
      <c r="B105" s="20" t="s">
        <v>182</v>
      </c>
      <c r="C105" s="63"/>
      <c r="D105" s="61"/>
      <c r="E105" s="61">
        <v>1466.96</v>
      </c>
      <c r="F105" s="62">
        <f t="shared" si="2"/>
        <v>1466.96</v>
      </c>
      <c r="G105" s="100"/>
    </row>
    <row r="106" spans="1:7" ht="24" outlineLevel="3" x14ac:dyDescent="0.2">
      <c r="A106" s="19" t="s">
        <v>183</v>
      </c>
      <c r="B106" s="20" t="s">
        <v>184</v>
      </c>
      <c r="C106" s="63"/>
      <c r="D106" s="61"/>
      <c r="E106" s="61">
        <v>600</v>
      </c>
      <c r="F106" s="62">
        <f t="shared" si="2"/>
        <v>600</v>
      </c>
      <c r="G106" s="100"/>
    </row>
    <row r="107" spans="1:7" outlineLevel="2" x14ac:dyDescent="0.2">
      <c r="A107" s="16" t="s">
        <v>185</v>
      </c>
      <c r="B107" s="17" t="s">
        <v>186</v>
      </c>
      <c r="C107" s="65">
        <v>2200</v>
      </c>
      <c r="D107" s="57">
        <v>50800</v>
      </c>
      <c r="E107" s="57">
        <v>52053.01</v>
      </c>
      <c r="F107" s="58">
        <f t="shared" si="2"/>
        <v>49853.01</v>
      </c>
      <c r="G107" s="99">
        <f t="shared" si="3"/>
        <v>2366.0459090909094</v>
      </c>
    </row>
    <row r="108" spans="1:7" ht="24" outlineLevel="3" x14ac:dyDescent="0.2">
      <c r="A108" s="19" t="s">
        <v>187</v>
      </c>
      <c r="B108" s="20" t="s">
        <v>188</v>
      </c>
      <c r="C108" s="63"/>
      <c r="D108" s="61">
        <v>48600</v>
      </c>
      <c r="E108" s="61">
        <v>49853.01</v>
      </c>
      <c r="F108" s="62">
        <f t="shared" si="2"/>
        <v>49853.01</v>
      </c>
      <c r="G108" s="100"/>
    </row>
    <row r="109" spans="1:7" ht="24" outlineLevel="3" x14ac:dyDescent="0.2">
      <c r="A109" s="19" t="s">
        <v>189</v>
      </c>
      <c r="B109" s="20" t="s">
        <v>190</v>
      </c>
      <c r="C109" s="63">
        <v>2200</v>
      </c>
      <c r="D109" s="61">
        <v>2200</v>
      </c>
      <c r="E109" s="61">
        <v>2200</v>
      </c>
      <c r="F109" s="62">
        <f t="shared" si="2"/>
        <v>0</v>
      </c>
      <c r="G109" s="100">
        <f t="shared" si="3"/>
        <v>100</v>
      </c>
    </row>
    <row r="110" spans="1:7" ht="88.5" customHeight="1" x14ac:dyDescent="0.2">
      <c r="A110" s="24" t="s">
        <v>209</v>
      </c>
      <c r="B110" s="25" t="s">
        <v>210</v>
      </c>
      <c r="C110" s="66">
        <v>3000</v>
      </c>
      <c r="D110" s="26"/>
      <c r="E110" s="26"/>
      <c r="F110" s="58">
        <f t="shared" si="2"/>
        <v>-3000</v>
      </c>
      <c r="G110" s="100">
        <f t="shared" si="3"/>
        <v>0</v>
      </c>
    </row>
    <row r="111" spans="1:7" ht="65.25" customHeight="1" x14ac:dyDescent="0.2">
      <c r="A111" s="27" t="s">
        <v>211</v>
      </c>
      <c r="B111" s="28" t="s">
        <v>212</v>
      </c>
      <c r="C111" s="67">
        <v>3000</v>
      </c>
      <c r="D111" s="26"/>
      <c r="E111" s="26"/>
      <c r="F111" s="62">
        <f t="shared" si="2"/>
        <v>-3000</v>
      </c>
      <c r="G111" s="100">
        <f t="shared" si="3"/>
        <v>0</v>
      </c>
    </row>
    <row r="112" spans="1:7" ht="24" x14ac:dyDescent="0.2">
      <c r="A112" s="16" t="s">
        <v>219</v>
      </c>
      <c r="B112" s="17" t="s">
        <v>220</v>
      </c>
      <c r="C112" s="29">
        <v>651084867.05999994</v>
      </c>
      <c r="D112" s="30">
        <v>676940309.20000005</v>
      </c>
      <c r="E112" s="30">
        <v>678544858.59000003</v>
      </c>
      <c r="F112" s="31">
        <f t="shared" si="2"/>
        <v>27459991.530000091</v>
      </c>
      <c r="G112" s="99">
        <f t="shared" si="3"/>
        <v>104.21757483843801</v>
      </c>
    </row>
    <row r="113" spans="1:7" ht="60" x14ac:dyDescent="0.2">
      <c r="A113" s="16" t="s">
        <v>221</v>
      </c>
      <c r="B113" s="17" t="s">
        <v>222</v>
      </c>
      <c r="C113" s="29">
        <v>650069467.00999999</v>
      </c>
      <c r="D113" s="30">
        <v>673641604.88999999</v>
      </c>
      <c r="E113" s="30">
        <v>675439593.86000001</v>
      </c>
      <c r="F113" s="31">
        <f t="shared" si="2"/>
        <v>25370126.850000024</v>
      </c>
      <c r="G113" s="99">
        <f t="shared" si="3"/>
        <v>103.90267935005318</v>
      </c>
    </row>
    <row r="114" spans="1:7" ht="36" x14ac:dyDescent="0.2">
      <c r="A114" s="16" t="s">
        <v>223</v>
      </c>
      <c r="B114" s="17" t="s">
        <v>224</v>
      </c>
      <c r="C114" s="29">
        <v>53851200</v>
      </c>
      <c r="D114" s="30">
        <v>96282700</v>
      </c>
      <c r="E114" s="30">
        <v>96282700</v>
      </c>
      <c r="F114" s="31">
        <f t="shared" si="2"/>
        <v>42431500</v>
      </c>
      <c r="G114" s="99">
        <f t="shared" si="3"/>
        <v>178.79397302195682</v>
      </c>
    </row>
    <row r="115" spans="1:7" ht="24" x14ac:dyDescent="0.2">
      <c r="A115" s="19" t="s">
        <v>225</v>
      </c>
      <c r="B115" s="20" t="s">
        <v>226</v>
      </c>
      <c r="C115" s="32">
        <v>12750400</v>
      </c>
      <c r="D115" s="33">
        <v>12094300</v>
      </c>
      <c r="E115" s="33">
        <v>12094300</v>
      </c>
      <c r="F115" s="34">
        <f t="shared" si="2"/>
        <v>-656100</v>
      </c>
      <c r="G115" s="100">
        <f t="shared" si="3"/>
        <v>94.854279081440581</v>
      </c>
    </row>
    <row r="116" spans="1:7" ht="36" x14ac:dyDescent="0.2">
      <c r="A116" s="19" t="s">
        <v>227</v>
      </c>
      <c r="B116" s="20" t="s">
        <v>228</v>
      </c>
      <c r="C116" s="32">
        <v>41100800</v>
      </c>
      <c r="D116" s="33">
        <v>84188400</v>
      </c>
      <c r="E116" s="33">
        <v>84188400</v>
      </c>
      <c r="F116" s="34">
        <f t="shared" si="2"/>
        <v>43087600</v>
      </c>
      <c r="G116" s="100">
        <f t="shared" si="3"/>
        <v>204.83396916848332</v>
      </c>
    </row>
    <row r="117" spans="1:7" ht="36" x14ac:dyDescent="0.2">
      <c r="A117" s="16" t="s">
        <v>229</v>
      </c>
      <c r="B117" s="17" t="s">
        <v>230</v>
      </c>
      <c r="C117" s="29">
        <v>121464214.43000001</v>
      </c>
      <c r="D117" s="30">
        <v>70450788.890000001</v>
      </c>
      <c r="E117" s="30">
        <v>71076867.790000007</v>
      </c>
      <c r="F117" s="31">
        <f t="shared" si="2"/>
        <v>-50387346.640000001</v>
      </c>
      <c r="G117" s="99">
        <f t="shared" si="3"/>
        <v>58.516714674807943</v>
      </c>
    </row>
    <row r="118" spans="1:7" ht="24" x14ac:dyDescent="0.2">
      <c r="A118" s="27" t="s">
        <v>231</v>
      </c>
      <c r="B118" s="28" t="s">
        <v>232</v>
      </c>
      <c r="C118" s="32">
        <v>427153</v>
      </c>
      <c r="D118" s="35"/>
      <c r="E118" s="35"/>
      <c r="F118" s="34">
        <f t="shared" si="2"/>
        <v>-427153</v>
      </c>
      <c r="G118" s="100">
        <f t="shared" si="3"/>
        <v>0</v>
      </c>
    </row>
    <row r="119" spans="1:7" ht="60" x14ac:dyDescent="0.2">
      <c r="A119" s="19" t="s">
        <v>233</v>
      </c>
      <c r="B119" s="20" t="s">
        <v>234</v>
      </c>
      <c r="C119" s="32">
        <v>15550099.5</v>
      </c>
      <c r="D119" s="33">
        <v>6184802</v>
      </c>
      <c r="E119" s="33">
        <v>6184802</v>
      </c>
      <c r="F119" s="34">
        <f t="shared" si="2"/>
        <v>-9365297.5</v>
      </c>
      <c r="G119" s="100">
        <f t="shared" si="3"/>
        <v>39.77339180369875</v>
      </c>
    </row>
    <row r="120" spans="1:7" ht="24" x14ac:dyDescent="0.2">
      <c r="A120" s="27" t="s">
        <v>235</v>
      </c>
      <c r="B120" s="28" t="s">
        <v>236</v>
      </c>
      <c r="C120" s="32">
        <v>2093016</v>
      </c>
      <c r="D120" s="33">
        <v>55100</v>
      </c>
      <c r="E120" s="33">
        <v>55100</v>
      </c>
      <c r="F120" s="34">
        <f t="shared" si="2"/>
        <v>-2037916</v>
      </c>
      <c r="G120" s="100">
        <f t="shared" si="3"/>
        <v>2.6325646817797859</v>
      </c>
    </row>
    <row r="121" spans="1:7" ht="72" x14ac:dyDescent="0.2">
      <c r="A121" s="27" t="s">
        <v>237</v>
      </c>
      <c r="B121" s="28" t="s">
        <v>238</v>
      </c>
      <c r="C121" s="32">
        <v>34223447.729999997</v>
      </c>
      <c r="D121" s="36"/>
      <c r="E121" s="36"/>
      <c r="F121" s="34">
        <f t="shared" si="2"/>
        <v>-34223447.729999997</v>
      </c>
      <c r="G121" s="100">
        <f t="shared" si="3"/>
        <v>0</v>
      </c>
    </row>
    <row r="122" spans="1:7" ht="144" x14ac:dyDescent="0.2">
      <c r="A122" s="19" t="s">
        <v>239</v>
      </c>
      <c r="B122" s="21" t="s">
        <v>240</v>
      </c>
      <c r="C122" s="32">
        <v>39191509.189999998</v>
      </c>
      <c r="D122" s="33">
        <v>33636960.240000002</v>
      </c>
      <c r="E122" s="33">
        <v>33965503.240000002</v>
      </c>
      <c r="F122" s="34">
        <f t="shared" si="2"/>
        <v>-5226005.9499999955</v>
      </c>
      <c r="G122" s="100">
        <f t="shared" si="3"/>
        <v>86.665463877228149</v>
      </c>
    </row>
    <row r="123" spans="1:7" ht="108" x14ac:dyDescent="0.2">
      <c r="A123" s="19" t="s">
        <v>241</v>
      </c>
      <c r="B123" s="20" t="s">
        <v>242</v>
      </c>
      <c r="C123" s="32">
        <v>8419399.6099999994</v>
      </c>
      <c r="D123" s="33">
        <v>8124021.6699999999</v>
      </c>
      <c r="E123" s="33">
        <v>8421957.5700000003</v>
      </c>
      <c r="F123" s="34">
        <f t="shared" si="2"/>
        <v>2557.9600000008941</v>
      </c>
      <c r="G123" s="100">
        <f t="shared" si="3"/>
        <v>100.03038173882331</v>
      </c>
    </row>
    <row r="124" spans="1:7" ht="60" x14ac:dyDescent="0.2">
      <c r="A124" s="19" t="s">
        <v>243</v>
      </c>
      <c r="B124" s="20" t="s">
        <v>244</v>
      </c>
      <c r="C124" s="32">
        <v>2800000</v>
      </c>
      <c r="D124" s="33">
        <v>1700000</v>
      </c>
      <c r="E124" s="33">
        <v>1700000</v>
      </c>
      <c r="F124" s="34">
        <f t="shared" si="2"/>
        <v>-1100000</v>
      </c>
      <c r="G124" s="100">
        <f t="shared" si="3"/>
        <v>60.714285714285708</v>
      </c>
    </row>
    <row r="125" spans="1:7" x14ac:dyDescent="0.2">
      <c r="A125" s="19" t="s">
        <v>245</v>
      </c>
      <c r="B125" s="20" t="s">
        <v>246</v>
      </c>
      <c r="C125" s="32">
        <v>18759589.399999999</v>
      </c>
      <c r="D125" s="33">
        <v>20749904.98</v>
      </c>
      <c r="E125" s="33">
        <v>20749504.98</v>
      </c>
      <c r="F125" s="34">
        <f t="shared" si="2"/>
        <v>1989915.5800000019</v>
      </c>
      <c r="G125" s="100">
        <f t="shared" si="3"/>
        <v>110.60745807155034</v>
      </c>
    </row>
    <row r="126" spans="1:7" ht="36" x14ac:dyDescent="0.2">
      <c r="A126" s="16" t="s">
        <v>247</v>
      </c>
      <c r="B126" s="17" t="s">
        <v>248</v>
      </c>
      <c r="C126" s="29">
        <v>466091373.38</v>
      </c>
      <c r="D126" s="30">
        <v>494258616</v>
      </c>
      <c r="E126" s="30">
        <v>495430526.06999999</v>
      </c>
      <c r="F126" s="31">
        <f t="shared" si="2"/>
        <v>29339152.689999998</v>
      </c>
      <c r="G126" s="99">
        <f t="shared" si="3"/>
        <v>106.29472124258351</v>
      </c>
    </row>
    <row r="127" spans="1:7" ht="36" x14ac:dyDescent="0.2">
      <c r="A127" s="19" t="s">
        <v>249</v>
      </c>
      <c r="B127" s="20" t="s">
        <v>250</v>
      </c>
      <c r="C127" s="32">
        <v>118000</v>
      </c>
      <c r="D127" s="33">
        <v>134600</v>
      </c>
      <c r="E127" s="33">
        <v>134600</v>
      </c>
      <c r="F127" s="34">
        <f t="shared" si="2"/>
        <v>16600</v>
      </c>
      <c r="G127" s="100">
        <f t="shared" si="3"/>
        <v>114.06779661016948</v>
      </c>
    </row>
    <row r="128" spans="1:7" ht="60" x14ac:dyDescent="0.2">
      <c r="A128" s="19" t="s">
        <v>251</v>
      </c>
      <c r="B128" s="20" t="s">
        <v>252</v>
      </c>
      <c r="C128" s="32">
        <v>5900</v>
      </c>
      <c r="D128" s="33">
        <v>77000</v>
      </c>
      <c r="E128" s="33">
        <v>77000</v>
      </c>
      <c r="F128" s="34">
        <f t="shared" si="2"/>
        <v>71100</v>
      </c>
      <c r="G128" s="100">
        <f t="shared" si="3"/>
        <v>1305.0847457627119</v>
      </c>
    </row>
    <row r="129" spans="1:7" ht="48" x14ac:dyDescent="0.2">
      <c r="A129" s="19" t="s">
        <v>253</v>
      </c>
      <c r="B129" s="20" t="s">
        <v>254</v>
      </c>
      <c r="C129" s="32">
        <v>2222760</v>
      </c>
      <c r="D129" s="33">
        <v>2198850</v>
      </c>
      <c r="E129" s="33">
        <v>2198850</v>
      </c>
      <c r="F129" s="34">
        <f t="shared" si="2"/>
        <v>-23910</v>
      </c>
      <c r="G129" s="100">
        <f t="shared" si="3"/>
        <v>98.924310316903302</v>
      </c>
    </row>
    <row r="130" spans="1:7" ht="36" x14ac:dyDescent="0.2">
      <c r="A130" s="19" t="s">
        <v>255</v>
      </c>
      <c r="B130" s="20" t="s">
        <v>256</v>
      </c>
      <c r="C130" s="32">
        <v>21436113.379999999</v>
      </c>
      <c r="D130" s="33">
        <v>29248198</v>
      </c>
      <c r="E130" s="33">
        <v>28636763.25</v>
      </c>
      <c r="F130" s="34">
        <f t="shared" si="2"/>
        <v>7200649.870000001</v>
      </c>
      <c r="G130" s="100">
        <f t="shared" si="3"/>
        <v>133.59121004052088</v>
      </c>
    </row>
    <row r="131" spans="1:7" ht="96" x14ac:dyDescent="0.2">
      <c r="A131" s="19" t="s">
        <v>257</v>
      </c>
      <c r="B131" s="20" t="s">
        <v>258</v>
      </c>
      <c r="C131" s="32">
        <v>10433000</v>
      </c>
      <c r="D131" s="33">
        <v>8191700</v>
      </c>
      <c r="E131" s="33">
        <v>8191700</v>
      </c>
      <c r="F131" s="34">
        <f t="shared" si="2"/>
        <v>-2241300</v>
      </c>
      <c r="G131" s="100">
        <f t="shared" si="3"/>
        <v>78.517205022524678</v>
      </c>
    </row>
    <row r="132" spans="1:7" ht="84" x14ac:dyDescent="0.2">
      <c r="A132" s="19" t="s">
        <v>259</v>
      </c>
      <c r="B132" s="20" t="s">
        <v>260</v>
      </c>
      <c r="C132" s="32">
        <v>1315500</v>
      </c>
      <c r="D132" s="33">
        <v>733068</v>
      </c>
      <c r="E132" s="33">
        <v>733068</v>
      </c>
      <c r="F132" s="34">
        <f t="shared" si="2"/>
        <v>-582432</v>
      </c>
      <c r="G132" s="100">
        <f t="shared" si="3"/>
        <v>55.725427594070695</v>
      </c>
    </row>
    <row r="133" spans="1:7" ht="84" x14ac:dyDescent="0.2">
      <c r="A133" s="19" t="s">
        <v>261</v>
      </c>
      <c r="B133" s="20" t="s">
        <v>262</v>
      </c>
      <c r="C133" s="32">
        <v>2366300</v>
      </c>
      <c r="D133" s="33">
        <v>2750400</v>
      </c>
      <c r="E133" s="33">
        <v>2750400</v>
      </c>
      <c r="F133" s="34">
        <f t="shared" si="2"/>
        <v>384100</v>
      </c>
      <c r="G133" s="100">
        <f t="shared" si="3"/>
        <v>116.23209229598952</v>
      </c>
    </row>
    <row r="134" spans="1:7" ht="36" x14ac:dyDescent="0.2">
      <c r="A134" s="19" t="s">
        <v>263</v>
      </c>
      <c r="B134" s="20" t="s">
        <v>264</v>
      </c>
      <c r="C134" s="37"/>
      <c r="D134" s="33">
        <v>983100</v>
      </c>
      <c r="E134" s="33">
        <v>871644.82</v>
      </c>
      <c r="F134" s="34">
        <f t="shared" si="2"/>
        <v>871644.82</v>
      </c>
      <c r="G134" s="100"/>
    </row>
    <row r="135" spans="1:7" x14ac:dyDescent="0.2">
      <c r="A135" s="19" t="s">
        <v>265</v>
      </c>
      <c r="B135" s="20" t="s">
        <v>266</v>
      </c>
      <c r="C135" s="32">
        <v>428193800</v>
      </c>
      <c r="D135" s="33">
        <v>449941700</v>
      </c>
      <c r="E135" s="33">
        <v>451836500</v>
      </c>
      <c r="F135" s="34">
        <f t="shared" si="2"/>
        <v>23642700</v>
      </c>
      <c r="G135" s="100">
        <f t="shared" si="3"/>
        <v>105.52149517344715</v>
      </c>
    </row>
    <row r="136" spans="1:7" x14ac:dyDescent="0.2">
      <c r="A136" s="16" t="s">
        <v>267</v>
      </c>
      <c r="B136" s="17" t="s">
        <v>268</v>
      </c>
      <c r="C136" s="29">
        <v>8662679.1999999993</v>
      </c>
      <c r="D136" s="30">
        <v>12649500</v>
      </c>
      <c r="E136" s="30">
        <v>12649500</v>
      </c>
      <c r="F136" s="31">
        <f t="shared" si="2"/>
        <v>3986820.8000000007</v>
      </c>
      <c r="G136" s="99">
        <f t="shared" si="3"/>
        <v>146.02295326831452</v>
      </c>
    </row>
    <row r="137" spans="1:7" ht="84" x14ac:dyDescent="0.2">
      <c r="A137" s="19" t="s">
        <v>269</v>
      </c>
      <c r="B137" s="20" t="s">
        <v>270</v>
      </c>
      <c r="C137" s="32">
        <v>7900</v>
      </c>
      <c r="D137" s="33">
        <v>7700</v>
      </c>
      <c r="E137" s="33">
        <v>7700</v>
      </c>
      <c r="F137" s="34">
        <f t="shared" ref="F137:F146" si="4">E137-C137</f>
        <v>-200</v>
      </c>
      <c r="G137" s="100">
        <f t="shared" ref="G137:G191" si="5">E137/C137*100</f>
        <v>97.468354430379748</v>
      </c>
    </row>
    <row r="138" spans="1:7" ht="96" x14ac:dyDescent="0.2">
      <c r="A138" s="19" t="s">
        <v>271</v>
      </c>
      <c r="B138" s="20" t="s">
        <v>272</v>
      </c>
      <c r="C138" s="32">
        <v>19479.2</v>
      </c>
      <c r="D138" s="33">
        <v>17500</v>
      </c>
      <c r="E138" s="33">
        <v>17500</v>
      </c>
      <c r="F138" s="34">
        <f t="shared" si="4"/>
        <v>-1979.2000000000007</v>
      </c>
      <c r="G138" s="100">
        <f t="shared" si="5"/>
        <v>89.839418456610119</v>
      </c>
    </row>
    <row r="139" spans="1:7" ht="84" x14ac:dyDescent="0.2">
      <c r="A139" s="27" t="s">
        <v>273</v>
      </c>
      <c r="B139" s="28" t="s">
        <v>274</v>
      </c>
      <c r="C139" s="32">
        <v>100000</v>
      </c>
      <c r="D139" s="36"/>
      <c r="E139" s="36"/>
      <c r="F139" s="34">
        <f t="shared" si="4"/>
        <v>-100000</v>
      </c>
      <c r="G139" s="100">
        <f t="shared" si="5"/>
        <v>0</v>
      </c>
    </row>
    <row r="140" spans="1:7" ht="72" x14ac:dyDescent="0.2">
      <c r="A140" s="19" t="s">
        <v>275</v>
      </c>
      <c r="B140" s="20" t="s">
        <v>276</v>
      </c>
      <c r="C140" s="32">
        <v>150000</v>
      </c>
      <c r="D140" s="33">
        <v>50000</v>
      </c>
      <c r="E140" s="33">
        <v>50000</v>
      </c>
      <c r="F140" s="34">
        <f t="shared" si="4"/>
        <v>-100000</v>
      </c>
      <c r="G140" s="100">
        <f t="shared" si="5"/>
        <v>33.333333333333329</v>
      </c>
    </row>
    <row r="141" spans="1:7" ht="24" x14ac:dyDescent="0.2">
      <c r="A141" s="19" t="s">
        <v>277</v>
      </c>
      <c r="B141" s="20" t="s">
        <v>278</v>
      </c>
      <c r="C141" s="32">
        <v>8385300</v>
      </c>
      <c r="D141" s="33">
        <v>12574300</v>
      </c>
      <c r="E141" s="33">
        <v>12574300</v>
      </c>
      <c r="F141" s="34">
        <f t="shared" si="4"/>
        <v>4189000</v>
      </c>
      <c r="G141" s="100">
        <f t="shared" si="5"/>
        <v>149.95647144407477</v>
      </c>
    </row>
    <row r="142" spans="1:7" ht="24" x14ac:dyDescent="0.2">
      <c r="A142" s="16" t="s">
        <v>279</v>
      </c>
      <c r="B142" s="17" t="s">
        <v>280</v>
      </c>
      <c r="C142" s="29">
        <v>2456800</v>
      </c>
      <c r="D142" s="30">
        <v>4655000</v>
      </c>
      <c r="E142" s="30">
        <v>4663000</v>
      </c>
      <c r="F142" s="31">
        <f t="shared" si="4"/>
        <v>2206200</v>
      </c>
      <c r="G142" s="99">
        <f t="shared" si="5"/>
        <v>189.79973949853468</v>
      </c>
    </row>
    <row r="143" spans="1:7" ht="144" x14ac:dyDescent="0.2">
      <c r="A143" s="16" t="s">
        <v>281</v>
      </c>
      <c r="B143" s="17" t="s">
        <v>282</v>
      </c>
      <c r="C143" s="29">
        <v>157639.07999999999</v>
      </c>
      <c r="D143" s="30" t="s">
        <v>283</v>
      </c>
      <c r="E143" s="30">
        <v>77945.19</v>
      </c>
      <c r="F143" s="31">
        <f t="shared" si="4"/>
        <v>-79693.889999999985</v>
      </c>
      <c r="G143" s="99">
        <f t="shared" si="5"/>
        <v>49.445346927931837</v>
      </c>
    </row>
    <row r="144" spans="1:7" ht="36" x14ac:dyDescent="0.2">
      <c r="A144" s="19" t="s">
        <v>284</v>
      </c>
      <c r="B144" s="20" t="s">
        <v>285</v>
      </c>
      <c r="C144" s="32">
        <v>157639.07999999999</v>
      </c>
      <c r="D144" s="33" t="s">
        <v>283</v>
      </c>
      <c r="E144" s="33">
        <v>77945.19</v>
      </c>
      <c r="F144" s="34">
        <f t="shared" si="4"/>
        <v>-79693.889999999985</v>
      </c>
      <c r="G144" s="100">
        <f t="shared" si="5"/>
        <v>49.445346927931837</v>
      </c>
    </row>
    <row r="145" spans="1:7" ht="72" x14ac:dyDescent="0.2">
      <c r="A145" s="16" t="s">
        <v>286</v>
      </c>
      <c r="B145" s="17" t="s">
        <v>287</v>
      </c>
      <c r="C145" s="29">
        <v>-1599039.03</v>
      </c>
      <c r="D145" s="30">
        <v>-1356295.69</v>
      </c>
      <c r="E145" s="30">
        <v>-1635680.46</v>
      </c>
      <c r="F145" s="31">
        <f t="shared" si="4"/>
        <v>-36641.429999999935</v>
      </c>
      <c r="G145" s="100">
        <f t="shared" si="5"/>
        <v>102.2914656435872</v>
      </c>
    </row>
    <row r="146" spans="1:7" x14ac:dyDescent="0.2">
      <c r="A146" s="38" t="s">
        <v>288</v>
      </c>
      <c r="B146" s="39"/>
      <c r="C146" s="40" t="s">
        <v>289</v>
      </c>
      <c r="D146" s="41">
        <v>1015515709.2</v>
      </c>
      <c r="E146" s="41">
        <v>1031790993.49</v>
      </c>
      <c r="F146" s="31">
        <f t="shared" si="4"/>
        <v>3485642.3500000238</v>
      </c>
      <c r="G146" s="100">
        <f t="shared" si="5"/>
        <v>100.33896958195695</v>
      </c>
    </row>
    <row r="147" spans="1:7" ht="31.5" x14ac:dyDescent="0.2">
      <c r="A147" s="16" t="s">
        <v>375</v>
      </c>
      <c r="B147" s="16" t="s">
        <v>374</v>
      </c>
      <c r="C147" s="42" t="s">
        <v>290</v>
      </c>
      <c r="D147" s="16" t="s">
        <v>291</v>
      </c>
      <c r="E147" s="16" t="s">
        <v>292</v>
      </c>
      <c r="F147" s="11" t="s">
        <v>208</v>
      </c>
      <c r="G147" s="54" t="s">
        <v>367</v>
      </c>
    </row>
    <row r="148" spans="1:7" x14ac:dyDescent="0.2">
      <c r="A148" s="38" t="s">
        <v>288</v>
      </c>
      <c r="B148" s="39"/>
      <c r="C148" s="104">
        <v>1169902596.26</v>
      </c>
      <c r="D148" s="43">
        <v>1079576103.1099999</v>
      </c>
      <c r="E148" s="43">
        <v>1054961099.35</v>
      </c>
      <c r="F148" s="48">
        <f>E148-C148</f>
        <v>-114941496.90999997</v>
      </c>
      <c r="G148" s="99">
        <f t="shared" si="5"/>
        <v>90.175122503578478</v>
      </c>
    </row>
    <row r="149" spans="1:7" ht="24" x14ac:dyDescent="0.2">
      <c r="A149" s="16" t="s">
        <v>293</v>
      </c>
      <c r="B149" s="17" t="s">
        <v>294</v>
      </c>
      <c r="C149" s="49">
        <v>122537180.91</v>
      </c>
      <c r="D149" s="50">
        <v>130544760.08</v>
      </c>
      <c r="E149" s="50">
        <v>128425081.88</v>
      </c>
      <c r="F149" s="48">
        <f t="shared" ref="F149:F185" si="6">E149-C149</f>
        <v>5887900.9699999988</v>
      </c>
      <c r="G149" s="99">
        <f t="shared" si="5"/>
        <v>104.80499137182248</v>
      </c>
    </row>
    <row r="150" spans="1:7" ht="48" x14ac:dyDescent="0.2">
      <c r="A150" s="19" t="s">
        <v>295</v>
      </c>
      <c r="B150" s="20" t="s">
        <v>296</v>
      </c>
      <c r="C150" s="51">
        <v>9463786.0299999993</v>
      </c>
      <c r="D150" s="52">
        <v>9602541.8100000005</v>
      </c>
      <c r="E150" s="52">
        <v>9555101.75</v>
      </c>
      <c r="F150" s="44">
        <f t="shared" si="6"/>
        <v>91315.720000000671</v>
      </c>
      <c r="G150" s="100">
        <f t="shared" si="5"/>
        <v>100.96489628686165</v>
      </c>
    </row>
    <row r="151" spans="1:7" ht="60" x14ac:dyDescent="0.2">
      <c r="A151" s="19" t="s">
        <v>297</v>
      </c>
      <c r="B151" s="20" t="s">
        <v>298</v>
      </c>
      <c r="C151" s="51">
        <v>147645.53</v>
      </c>
      <c r="D151" s="52">
        <v>104095.74</v>
      </c>
      <c r="E151" s="52">
        <v>102595.74</v>
      </c>
      <c r="F151" s="44">
        <f t="shared" si="6"/>
        <v>-45049.789999999994</v>
      </c>
      <c r="G151" s="100">
        <f t="shared" si="5"/>
        <v>69.487874099540974</v>
      </c>
    </row>
    <row r="152" spans="1:7" ht="72" x14ac:dyDescent="0.2">
      <c r="A152" s="19" t="s">
        <v>299</v>
      </c>
      <c r="B152" s="20" t="s">
        <v>300</v>
      </c>
      <c r="C152" s="51">
        <v>83790570.590000004</v>
      </c>
      <c r="D152" s="52">
        <v>88670274.530000001</v>
      </c>
      <c r="E152" s="52">
        <v>87498926.5</v>
      </c>
      <c r="F152" s="44">
        <f t="shared" si="6"/>
        <v>3708355.9099999964</v>
      </c>
      <c r="G152" s="100">
        <f t="shared" si="5"/>
        <v>104.42574371303132</v>
      </c>
    </row>
    <row r="153" spans="1:7" x14ac:dyDescent="0.2">
      <c r="A153" s="19" t="s">
        <v>301</v>
      </c>
      <c r="B153" s="20" t="s">
        <v>302</v>
      </c>
      <c r="C153" s="51">
        <v>5900</v>
      </c>
      <c r="D153" s="52">
        <v>77000</v>
      </c>
      <c r="E153" s="52">
        <v>77000</v>
      </c>
      <c r="F153" s="44">
        <f t="shared" si="6"/>
        <v>71100</v>
      </c>
      <c r="G153" s="100">
        <f t="shared" si="5"/>
        <v>1305.0847457627119</v>
      </c>
    </row>
    <row r="154" spans="1:7" ht="48" x14ac:dyDescent="0.2">
      <c r="A154" s="19" t="s">
        <v>303</v>
      </c>
      <c r="B154" s="20" t="s">
        <v>304</v>
      </c>
      <c r="C154" s="51">
        <v>10082942.699999999</v>
      </c>
      <c r="D154" s="52">
        <v>10483809.48</v>
      </c>
      <c r="E154" s="52">
        <v>10483789.060000001</v>
      </c>
      <c r="F154" s="44">
        <f t="shared" si="6"/>
        <v>400846.36000000127</v>
      </c>
      <c r="G154" s="100">
        <f t="shared" si="5"/>
        <v>103.97548981409963</v>
      </c>
    </row>
    <row r="155" spans="1:7" ht="24" x14ac:dyDescent="0.2">
      <c r="A155" s="19" t="s">
        <v>305</v>
      </c>
      <c r="B155" s="20" t="s">
        <v>306</v>
      </c>
      <c r="C155" s="51">
        <v>2223599.4</v>
      </c>
      <c r="D155" s="52">
        <v>1730353.82</v>
      </c>
      <c r="E155" s="52">
        <v>1705460.34</v>
      </c>
      <c r="F155" s="44">
        <f t="shared" si="6"/>
        <v>-518139.05999999982</v>
      </c>
      <c r="G155" s="100">
        <f t="shared" si="5"/>
        <v>76.698183134965774</v>
      </c>
    </row>
    <row r="156" spans="1:7" x14ac:dyDescent="0.2">
      <c r="A156" s="19" t="s">
        <v>307</v>
      </c>
      <c r="B156" s="20" t="s">
        <v>308</v>
      </c>
      <c r="C156" s="51">
        <v>13600</v>
      </c>
      <c r="D156" s="52">
        <v>203913.85</v>
      </c>
      <c r="E156" s="52">
        <v>6000</v>
      </c>
      <c r="F156" s="44">
        <f t="shared" si="6"/>
        <v>-7600</v>
      </c>
      <c r="G156" s="100">
        <f t="shared" si="5"/>
        <v>44.117647058823529</v>
      </c>
    </row>
    <row r="157" spans="1:7" ht="24" x14ac:dyDescent="0.2">
      <c r="A157" s="19" t="s">
        <v>309</v>
      </c>
      <c r="B157" s="20" t="s">
        <v>310</v>
      </c>
      <c r="C157" s="51">
        <v>16809136.66</v>
      </c>
      <c r="D157" s="52">
        <v>19672770.850000001</v>
      </c>
      <c r="E157" s="52">
        <v>18996208.489999998</v>
      </c>
      <c r="F157" s="44">
        <f t="shared" si="6"/>
        <v>2187071.8299999982</v>
      </c>
      <c r="G157" s="100">
        <f t="shared" si="5"/>
        <v>113.01120857208855</v>
      </c>
    </row>
    <row r="158" spans="1:7" x14ac:dyDescent="0.2">
      <c r="A158" s="42" t="s">
        <v>311</v>
      </c>
      <c r="B158" s="45" t="s">
        <v>312</v>
      </c>
      <c r="C158" s="49">
        <v>2174809.56</v>
      </c>
      <c r="D158" s="52"/>
      <c r="E158" s="52"/>
      <c r="F158" s="48">
        <f t="shared" si="6"/>
        <v>-2174809.56</v>
      </c>
      <c r="G158" s="100">
        <f t="shared" si="5"/>
        <v>0</v>
      </c>
    </row>
    <row r="159" spans="1:7" ht="24" x14ac:dyDescent="0.2">
      <c r="A159" s="46" t="s">
        <v>313</v>
      </c>
      <c r="B159" s="47" t="s">
        <v>314</v>
      </c>
      <c r="C159" s="51">
        <v>2174809.56</v>
      </c>
      <c r="D159" s="52"/>
      <c r="E159" s="52"/>
      <c r="F159" s="44">
        <f t="shared" si="6"/>
        <v>-2174809.56</v>
      </c>
      <c r="G159" s="100">
        <f t="shared" si="5"/>
        <v>0</v>
      </c>
    </row>
    <row r="160" spans="1:7" ht="48" x14ac:dyDescent="0.2">
      <c r="A160" s="16" t="s">
        <v>315</v>
      </c>
      <c r="B160" s="17" t="s">
        <v>316</v>
      </c>
      <c r="C160" s="49">
        <v>1303546.3500000001</v>
      </c>
      <c r="D160" s="50">
        <v>1219573.5900000001</v>
      </c>
      <c r="E160" s="50">
        <v>1149313.6599999999</v>
      </c>
      <c r="F160" s="48">
        <f t="shared" si="6"/>
        <v>-154232.69000000018</v>
      </c>
      <c r="G160" s="99">
        <f t="shared" si="5"/>
        <v>88.16822355415286</v>
      </c>
    </row>
    <row r="161" spans="1:7" x14ac:dyDescent="0.2">
      <c r="A161" s="46" t="s">
        <v>317</v>
      </c>
      <c r="B161" s="47" t="s">
        <v>318</v>
      </c>
      <c r="C161" s="51">
        <v>118000</v>
      </c>
      <c r="D161" s="50"/>
      <c r="E161" s="50"/>
      <c r="F161" s="44">
        <f t="shared" si="6"/>
        <v>-118000</v>
      </c>
      <c r="G161" s="100">
        <f t="shared" si="5"/>
        <v>0</v>
      </c>
    </row>
    <row r="162" spans="1:7" ht="48" x14ac:dyDescent="0.2">
      <c r="A162" s="19" t="s">
        <v>319</v>
      </c>
      <c r="B162" s="20" t="s">
        <v>320</v>
      </c>
      <c r="C162" s="51">
        <v>1185546.3500000001</v>
      </c>
      <c r="D162" s="52">
        <v>1219573.5900000001</v>
      </c>
      <c r="E162" s="52">
        <v>1149313.6599999999</v>
      </c>
      <c r="F162" s="44">
        <f t="shared" si="6"/>
        <v>-36232.690000000177</v>
      </c>
      <c r="G162" s="100">
        <f t="shared" si="5"/>
        <v>96.943798106248636</v>
      </c>
    </row>
    <row r="163" spans="1:7" x14ac:dyDescent="0.2">
      <c r="A163" s="16" t="s">
        <v>321</v>
      </c>
      <c r="B163" s="17" t="s">
        <v>322</v>
      </c>
      <c r="C163" s="49">
        <v>70441915.150000006</v>
      </c>
      <c r="D163" s="50">
        <v>59440167.280000001</v>
      </c>
      <c r="E163" s="50">
        <v>58301055.829999998</v>
      </c>
      <c r="F163" s="48">
        <f t="shared" si="6"/>
        <v>-12140859.320000008</v>
      </c>
      <c r="G163" s="99">
        <f t="shared" si="5"/>
        <v>82.764722829941391</v>
      </c>
    </row>
    <row r="164" spans="1:7" x14ac:dyDescent="0.2">
      <c r="A164" s="19" t="s">
        <v>323</v>
      </c>
      <c r="B164" s="20" t="s">
        <v>324</v>
      </c>
      <c r="C164" s="51">
        <v>924420</v>
      </c>
      <c r="D164" s="52">
        <v>572000</v>
      </c>
      <c r="E164" s="52">
        <v>572000</v>
      </c>
      <c r="F164" s="44">
        <f t="shared" si="6"/>
        <v>-352420</v>
      </c>
      <c r="G164" s="100">
        <f t="shared" si="5"/>
        <v>61.876636161052332</v>
      </c>
    </row>
    <row r="165" spans="1:7" ht="24" x14ac:dyDescent="0.2">
      <c r="A165" s="19" t="s">
        <v>325</v>
      </c>
      <c r="B165" s="20" t="s">
        <v>326</v>
      </c>
      <c r="C165" s="51">
        <v>49658870.270000003</v>
      </c>
      <c r="D165" s="52">
        <v>44364097.979999997</v>
      </c>
      <c r="E165" s="52">
        <v>43424323.979999997</v>
      </c>
      <c r="F165" s="44">
        <f t="shared" si="6"/>
        <v>-6234546.2900000066</v>
      </c>
      <c r="G165" s="100">
        <f t="shared" si="5"/>
        <v>87.445251460409423</v>
      </c>
    </row>
    <row r="166" spans="1:7" ht="24" x14ac:dyDescent="0.2">
      <c r="A166" s="19" t="s">
        <v>327</v>
      </c>
      <c r="B166" s="20" t="s">
        <v>328</v>
      </c>
      <c r="C166" s="51">
        <v>19858624.879999999</v>
      </c>
      <c r="D166" s="52">
        <v>14504069.300000001</v>
      </c>
      <c r="E166" s="52">
        <v>14304731.85</v>
      </c>
      <c r="F166" s="44">
        <f t="shared" si="6"/>
        <v>-5553893.0299999993</v>
      </c>
      <c r="G166" s="100">
        <f t="shared" si="5"/>
        <v>72.032841832903387</v>
      </c>
    </row>
    <row r="167" spans="1:7" ht="24" x14ac:dyDescent="0.2">
      <c r="A167" s="16" t="s">
        <v>329</v>
      </c>
      <c r="B167" s="17" t="s">
        <v>330</v>
      </c>
      <c r="C167" s="49">
        <v>219547047.46000001</v>
      </c>
      <c r="D167" s="50">
        <v>126771584.92</v>
      </c>
      <c r="E167" s="50">
        <v>106042298.3</v>
      </c>
      <c r="F167" s="48">
        <f t="shared" si="6"/>
        <v>-113504749.16000001</v>
      </c>
      <c r="G167" s="99">
        <f t="shared" si="5"/>
        <v>48.300489360632461</v>
      </c>
    </row>
    <row r="168" spans="1:7" x14ac:dyDescent="0.2">
      <c r="A168" s="19" t="s">
        <v>331</v>
      </c>
      <c r="B168" s="20" t="s">
        <v>332</v>
      </c>
      <c r="C168" s="51">
        <v>126476999.06</v>
      </c>
      <c r="D168" s="52">
        <v>77989513.150000006</v>
      </c>
      <c r="E168" s="52">
        <v>69738935.739999995</v>
      </c>
      <c r="F168" s="44">
        <f t="shared" si="6"/>
        <v>-56738063.320000008</v>
      </c>
      <c r="G168" s="100">
        <f t="shared" si="5"/>
        <v>55.139619265409848</v>
      </c>
    </row>
    <row r="169" spans="1:7" x14ac:dyDescent="0.2">
      <c r="A169" s="19" t="s">
        <v>333</v>
      </c>
      <c r="B169" s="20" t="s">
        <v>334</v>
      </c>
      <c r="C169" s="51">
        <v>71333877.769999996</v>
      </c>
      <c r="D169" s="52">
        <v>26268709.629999999</v>
      </c>
      <c r="E169" s="52">
        <v>15504624.66</v>
      </c>
      <c r="F169" s="44">
        <f t="shared" si="6"/>
        <v>-55829253.109999999</v>
      </c>
      <c r="G169" s="100">
        <f t="shared" si="5"/>
        <v>21.735289240816495</v>
      </c>
    </row>
    <row r="170" spans="1:7" x14ac:dyDescent="0.2">
      <c r="A170" s="19" t="s">
        <v>335</v>
      </c>
      <c r="B170" s="20" t="s">
        <v>336</v>
      </c>
      <c r="C170" s="51">
        <v>21736170.629999999</v>
      </c>
      <c r="D170" s="52">
        <v>22513362.140000001</v>
      </c>
      <c r="E170" s="52">
        <v>20798737.899999999</v>
      </c>
      <c r="F170" s="44">
        <f t="shared" si="6"/>
        <v>-937432.73000000045</v>
      </c>
      <c r="G170" s="100">
        <f t="shared" si="5"/>
        <v>95.687222252910701</v>
      </c>
    </row>
    <row r="171" spans="1:7" x14ac:dyDescent="0.2">
      <c r="A171" s="16" t="s">
        <v>337</v>
      </c>
      <c r="B171" s="17" t="s">
        <v>338</v>
      </c>
      <c r="C171" s="49">
        <v>621578320.84000003</v>
      </c>
      <c r="D171" s="50">
        <v>621267393.90999997</v>
      </c>
      <c r="E171" s="50">
        <v>621267366.41999996</v>
      </c>
      <c r="F171" s="48">
        <f t="shared" si="6"/>
        <v>-310954.42000007629</v>
      </c>
      <c r="G171" s="99">
        <f t="shared" si="5"/>
        <v>99.949973412911206</v>
      </c>
    </row>
    <row r="172" spans="1:7" x14ac:dyDescent="0.2">
      <c r="A172" s="19" t="s">
        <v>339</v>
      </c>
      <c r="B172" s="20" t="s">
        <v>340</v>
      </c>
      <c r="C172" s="51">
        <v>200519093.22999999</v>
      </c>
      <c r="D172" s="52">
        <v>173801827.13999999</v>
      </c>
      <c r="E172" s="52">
        <v>173801827.13999999</v>
      </c>
      <c r="F172" s="44">
        <f t="shared" si="6"/>
        <v>-26717266.090000004</v>
      </c>
      <c r="G172" s="100">
        <f t="shared" si="5"/>
        <v>86.675949078148534</v>
      </c>
    </row>
    <row r="173" spans="1:7" x14ac:dyDescent="0.2">
      <c r="A173" s="19" t="s">
        <v>341</v>
      </c>
      <c r="B173" s="20" t="s">
        <v>342</v>
      </c>
      <c r="C173" s="51">
        <v>386090093.5</v>
      </c>
      <c r="D173" s="52">
        <v>411189692.23000002</v>
      </c>
      <c r="E173" s="52">
        <v>411189692.23000002</v>
      </c>
      <c r="F173" s="44">
        <f t="shared" si="6"/>
        <v>25099598.730000019</v>
      </c>
      <c r="G173" s="100">
        <f t="shared" si="5"/>
        <v>106.50096937283888</v>
      </c>
    </row>
    <row r="174" spans="1:7" ht="24" x14ac:dyDescent="0.2">
      <c r="A174" s="19" t="s">
        <v>343</v>
      </c>
      <c r="B174" s="20" t="s">
        <v>344</v>
      </c>
      <c r="C174" s="51">
        <v>2006689.53</v>
      </c>
      <c r="D174" s="52">
        <v>1905400</v>
      </c>
      <c r="E174" s="52">
        <v>1905372.71</v>
      </c>
      <c r="F174" s="44">
        <f t="shared" si="6"/>
        <v>-101316.82000000007</v>
      </c>
      <c r="G174" s="100">
        <f t="shared" si="5"/>
        <v>94.951046562743556</v>
      </c>
    </row>
    <row r="175" spans="1:7" ht="24" x14ac:dyDescent="0.2">
      <c r="A175" s="19" t="s">
        <v>345</v>
      </c>
      <c r="B175" s="20" t="s">
        <v>346</v>
      </c>
      <c r="C175" s="51">
        <v>32962444.579999998</v>
      </c>
      <c r="D175" s="52">
        <v>34370474.539999999</v>
      </c>
      <c r="E175" s="52">
        <v>34370474.340000004</v>
      </c>
      <c r="F175" s="44">
        <f t="shared" si="6"/>
        <v>1408029.7600000054</v>
      </c>
      <c r="G175" s="100">
        <f t="shared" si="5"/>
        <v>104.27161813373007</v>
      </c>
    </row>
    <row r="176" spans="1:7" x14ac:dyDescent="0.2">
      <c r="A176" s="16" t="s">
        <v>347</v>
      </c>
      <c r="B176" s="17" t="s">
        <v>348</v>
      </c>
      <c r="C176" s="49">
        <v>87832814.599999994</v>
      </c>
      <c r="D176" s="50">
        <v>85092051.579999998</v>
      </c>
      <c r="E176" s="50">
        <v>84929989.560000002</v>
      </c>
      <c r="F176" s="48">
        <f t="shared" si="6"/>
        <v>-2902825.0399999917</v>
      </c>
      <c r="G176" s="99">
        <f t="shared" si="5"/>
        <v>96.695056337179025</v>
      </c>
    </row>
    <row r="177" spans="1:7" x14ac:dyDescent="0.2">
      <c r="A177" s="19" t="s">
        <v>349</v>
      </c>
      <c r="B177" s="20" t="s">
        <v>350</v>
      </c>
      <c r="C177" s="51">
        <v>81361335.799999997</v>
      </c>
      <c r="D177" s="52">
        <v>78697638.659999996</v>
      </c>
      <c r="E177" s="52">
        <v>78566645.659999996</v>
      </c>
      <c r="F177" s="44">
        <f t="shared" si="6"/>
        <v>-2794690.1400000006</v>
      </c>
      <c r="G177" s="100">
        <f t="shared" si="5"/>
        <v>96.565088180373749</v>
      </c>
    </row>
    <row r="178" spans="1:7" ht="24" x14ac:dyDescent="0.2">
      <c r="A178" s="19" t="s">
        <v>351</v>
      </c>
      <c r="B178" s="20" t="s">
        <v>352</v>
      </c>
      <c r="C178" s="51">
        <v>6471478.7999999998</v>
      </c>
      <c r="D178" s="52">
        <v>6394412.9199999999</v>
      </c>
      <c r="E178" s="52">
        <v>6363343.9000000004</v>
      </c>
      <c r="F178" s="44">
        <f t="shared" si="6"/>
        <v>-108134.89999999944</v>
      </c>
      <c r="G178" s="100">
        <f t="shared" si="5"/>
        <v>98.329054249548037</v>
      </c>
    </row>
    <row r="179" spans="1:7" x14ac:dyDescent="0.2">
      <c r="A179" s="16" t="s">
        <v>353</v>
      </c>
      <c r="B179" s="17" t="s">
        <v>354</v>
      </c>
      <c r="C179" s="49">
        <v>40596850.5</v>
      </c>
      <c r="D179" s="50">
        <v>51192673.670000002</v>
      </c>
      <c r="E179" s="50">
        <v>50804197.619999997</v>
      </c>
      <c r="F179" s="48">
        <f t="shared" si="6"/>
        <v>10207347.119999997</v>
      </c>
      <c r="G179" s="99">
        <f t="shared" si="5"/>
        <v>125.14319951987407</v>
      </c>
    </row>
    <row r="180" spans="1:7" x14ac:dyDescent="0.2">
      <c r="A180" s="19" t="s">
        <v>355</v>
      </c>
      <c r="B180" s="20" t="s">
        <v>356</v>
      </c>
      <c r="C180" s="51">
        <v>9009227.4100000001</v>
      </c>
      <c r="D180" s="52">
        <v>9697612.4700000007</v>
      </c>
      <c r="E180" s="52">
        <v>9694737.4199999999</v>
      </c>
      <c r="F180" s="44">
        <f t="shared" si="6"/>
        <v>685510.00999999978</v>
      </c>
      <c r="G180" s="100">
        <f t="shared" si="5"/>
        <v>107.60897665030747</v>
      </c>
    </row>
    <row r="181" spans="1:7" x14ac:dyDescent="0.2">
      <c r="A181" s="19" t="s">
        <v>357</v>
      </c>
      <c r="B181" s="20" t="s">
        <v>358</v>
      </c>
      <c r="C181" s="51">
        <v>16114623.09</v>
      </c>
      <c r="D181" s="52">
        <v>18919961.199999999</v>
      </c>
      <c r="E181" s="52">
        <v>18919961.199999999</v>
      </c>
      <c r="F181" s="44">
        <f t="shared" si="6"/>
        <v>2805338.1099999994</v>
      </c>
      <c r="G181" s="100">
        <f t="shared" si="5"/>
        <v>117.408648618911</v>
      </c>
    </row>
    <row r="182" spans="1:7" x14ac:dyDescent="0.2">
      <c r="A182" s="19" t="s">
        <v>359</v>
      </c>
      <c r="B182" s="20" t="s">
        <v>360</v>
      </c>
      <c r="C182" s="51">
        <v>15473000</v>
      </c>
      <c r="D182" s="52">
        <v>22575100</v>
      </c>
      <c r="E182" s="52">
        <v>22189499</v>
      </c>
      <c r="F182" s="44">
        <f t="shared" si="6"/>
        <v>6716499</v>
      </c>
      <c r="G182" s="100">
        <f t="shared" si="5"/>
        <v>143.40786531377239</v>
      </c>
    </row>
    <row r="183" spans="1:7" ht="24" x14ac:dyDescent="0.2">
      <c r="A183" s="16" t="s">
        <v>361</v>
      </c>
      <c r="B183" s="17" t="s">
        <v>362</v>
      </c>
      <c r="C183" s="49">
        <v>3890110.89</v>
      </c>
      <c r="D183" s="50">
        <v>4047898.08</v>
      </c>
      <c r="E183" s="50">
        <v>4041796.08</v>
      </c>
      <c r="F183" s="48">
        <f t="shared" si="6"/>
        <v>151685.18999999994</v>
      </c>
      <c r="G183" s="99">
        <f t="shared" si="5"/>
        <v>103.89925105708232</v>
      </c>
    </row>
    <row r="184" spans="1:7" x14ac:dyDescent="0.2">
      <c r="A184" s="19" t="s">
        <v>363</v>
      </c>
      <c r="B184" s="20" t="s">
        <v>364</v>
      </c>
      <c r="C184" s="51">
        <v>3827468.79</v>
      </c>
      <c r="D184" s="52">
        <v>3615504.6</v>
      </c>
      <c r="E184" s="52">
        <v>3615504.6</v>
      </c>
      <c r="F184" s="44">
        <f t="shared" si="6"/>
        <v>-211964.18999999994</v>
      </c>
      <c r="G184" s="100">
        <f t="shared" si="5"/>
        <v>94.462026952282471</v>
      </c>
    </row>
    <row r="185" spans="1:7" x14ac:dyDescent="0.2">
      <c r="A185" s="19" t="s">
        <v>365</v>
      </c>
      <c r="B185" s="20" t="s">
        <v>366</v>
      </c>
      <c r="C185" s="51">
        <v>62642.1</v>
      </c>
      <c r="D185" s="52">
        <v>432393.48</v>
      </c>
      <c r="E185" s="52">
        <v>426291.48</v>
      </c>
      <c r="F185" s="44">
        <f t="shared" si="6"/>
        <v>363649.38</v>
      </c>
      <c r="G185" s="100">
        <f t="shared" si="5"/>
        <v>680.51913968401448</v>
      </c>
    </row>
    <row r="186" spans="1:7" ht="36" x14ac:dyDescent="0.2">
      <c r="A186" s="78"/>
      <c r="B186" s="79" t="s">
        <v>368</v>
      </c>
      <c r="C186" s="80"/>
      <c r="D186" s="81"/>
      <c r="E186" s="81"/>
      <c r="F186" s="82"/>
      <c r="G186" s="103"/>
    </row>
    <row r="187" spans="1:7" ht="24" x14ac:dyDescent="0.2">
      <c r="A187" s="83">
        <v>1020000</v>
      </c>
      <c r="B187" s="84" t="s">
        <v>369</v>
      </c>
      <c r="C187" s="85"/>
      <c r="D187" s="98">
        <v>4700000</v>
      </c>
      <c r="E187" s="86"/>
      <c r="F187" s="82">
        <f t="shared" ref="F187:F191" si="7">E187-C187</f>
        <v>0</v>
      </c>
      <c r="G187" s="100"/>
    </row>
    <row r="188" spans="1:7" ht="36" x14ac:dyDescent="0.2">
      <c r="A188" s="83">
        <v>1030000</v>
      </c>
      <c r="B188" s="84" t="s">
        <v>370</v>
      </c>
      <c r="C188" s="87">
        <v>-1835879.89</v>
      </c>
      <c r="D188" s="93">
        <v>3333400</v>
      </c>
      <c r="E188" s="88"/>
      <c r="F188" s="34">
        <f t="shared" si="7"/>
        <v>1835879.89</v>
      </c>
      <c r="G188" s="100">
        <f t="shared" si="5"/>
        <v>0</v>
      </c>
    </row>
    <row r="189" spans="1:7" ht="24" x14ac:dyDescent="0.2">
      <c r="A189" s="83">
        <v>1060000</v>
      </c>
      <c r="B189" s="89" t="s">
        <v>371</v>
      </c>
      <c r="C189" s="90"/>
      <c r="D189" s="86"/>
      <c r="E189" s="86"/>
      <c r="F189" s="34">
        <f t="shared" si="7"/>
        <v>0</v>
      </c>
      <c r="G189" s="100"/>
    </row>
    <row r="190" spans="1:7" ht="24" x14ac:dyDescent="0.2">
      <c r="A190" s="83">
        <v>1050000</v>
      </c>
      <c r="B190" s="84" t="s">
        <v>372</v>
      </c>
      <c r="C190" s="97">
        <v>143433125.00999999</v>
      </c>
      <c r="D190" s="95">
        <v>53505715.009999998</v>
      </c>
      <c r="E190" s="51">
        <v>23170105.859999999</v>
      </c>
      <c r="F190" s="34">
        <f t="shared" si="7"/>
        <v>-120263019.14999999</v>
      </c>
      <c r="G190" s="100">
        <f t="shared" si="5"/>
        <v>16.153943420241738</v>
      </c>
    </row>
    <row r="191" spans="1:7" x14ac:dyDescent="0.2">
      <c r="A191" s="78"/>
      <c r="B191" s="79" t="s">
        <v>373</v>
      </c>
      <c r="C191" s="80">
        <v>141597245.12</v>
      </c>
      <c r="D191" s="96">
        <v>61539115.009999998</v>
      </c>
      <c r="E191" s="94">
        <v>23170105.859999999</v>
      </c>
      <c r="F191" s="91">
        <f t="shared" si="7"/>
        <v>-118427139.26000001</v>
      </c>
      <c r="G191" s="99">
        <f t="shared" si="5"/>
        <v>16.363387465881793</v>
      </c>
    </row>
    <row r="192" spans="1:7" ht="12.75" customHeight="1" x14ac:dyDescent="0.2">
      <c r="C192" s="92"/>
      <c r="D192" s="92"/>
      <c r="E192" s="92"/>
      <c r="F192" s="92"/>
    </row>
    <row r="193" spans="1:1" ht="12.75" customHeight="1" x14ac:dyDescent="0.2">
      <c r="A193" s="53" t="s">
        <v>376</v>
      </c>
    </row>
  </sheetData>
  <mergeCells count="3">
    <mergeCell ref="A6:B6"/>
    <mergeCell ref="A3:F3"/>
    <mergeCell ref="B2:D2"/>
  </mergeCells>
  <pageMargins left="0.59055118110236227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rep:2.40.0.105</dc:description>
  <cp:lastModifiedBy>User</cp:lastModifiedBy>
  <cp:lastPrinted>2017-02-28T13:43:47Z</cp:lastPrinted>
  <dcterms:created xsi:type="dcterms:W3CDTF">2017-02-28T11:38:38Z</dcterms:created>
  <dcterms:modified xsi:type="dcterms:W3CDTF">2017-02-28T13:41:32Z</dcterms:modified>
</cp:coreProperties>
</file>