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4940" windowHeight="9090"/>
  </bookViews>
  <sheets>
    <sheet name="Планирование доходов" sheetId="1" r:id="rId1"/>
  </sheets>
  <calcPr calcId="145621"/>
</workbook>
</file>

<file path=xl/calcChain.xml><?xml version="1.0" encoding="utf-8"?>
<calcChain xmlns="http://schemas.openxmlformats.org/spreadsheetml/2006/main">
  <c r="G8" i="1" l="1"/>
  <c r="G73" i="1"/>
  <c r="I74" i="1" l="1"/>
  <c r="H74" i="1"/>
  <c r="G74" i="1"/>
  <c r="F74" i="1"/>
  <c r="E74" i="1"/>
  <c r="D74" i="1"/>
  <c r="F95" i="1"/>
  <c r="F100" i="1"/>
  <c r="F97" i="1"/>
  <c r="E100" i="1"/>
  <c r="E97" i="1"/>
  <c r="E95" i="1"/>
  <c r="D95" i="1"/>
  <c r="F73" i="1" l="1"/>
  <c r="D73" i="1"/>
  <c r="E73" i="1"/>
  <c r="F15" i="1" l="1"/>
  <c r="E15" i="1"/>
  <c r="F20" i="1"/>
  <c r="D20" i="1"/>
  <c r="E20" i="1"/>
  <c r="F53" i="1"/>
  <c r="F31" i="1"/>
  <c r="E31" i="1"/>
  <c r="E53" i="1"/>
  <c r="F70" i="1"/>
  <c r="E70" i="1"/>
  <c r="E47" i="1"/>
  <c r="E45" i="1"/>
  <c r="E41" i="1"/>
  <c r="E34" i="1"/>
  <c r="E29" i="1"/>
  <c r="E11" i="1"/>
  <c r="E10" i="1" s="1"/>
  <c r="D53" i="1"/>
  <c r="D47" i="1"/>
  <c r="D41" i="1"/>
  <c r="D34" i="1"/>
  <c r="D29" i="1"/>
  <c r="D15" i="1"/>
  <c r="D11" i="1"/>
  <c r="D10" i="1" s="1"/>
  <c r="F47" i="1"/>
  <c r="F41" i="1"/>
  <c r="F11" i="1"/>
  <c r="F10" i="1" s="1"/>
  <c r="F29" i="1"/>
  <c r="F34" i="1"/>
  <c r="F45" i="1"/>
  <c r="E9" i="1" l="1"/>
  <c r="E8" i="1" s="1"/>
  <c r="D9" i="1"/>
  <c r="D8" i="1" s="1"/>
  <c r="F9" i="1"/>
  <c r="F8" i="1" s="1"/>
  <c r="I11" i="1"/>
  <c r="H11" i="1"/>
  <c r="G11" i="1"/>
</calcChain>
</file>

<file path=xl/sharedStrings.xml><?xml version="1.0" encoding="utf-8"?>
<sst xmlns="http://schemas.openxmlformats.org/spreadsheetml/2006/main" count="290" uniqueCount="233">
  <si>
    <t>Единица измерения тыс. руб.</t>
  </si>
  <si>
    <t>НАЛОГОВЫЕ И НЕНАЛОГОВЫЕ ДОХОДЫ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</si>
  <si>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</si>
  <si>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</si>
  <si>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</si>
  <si>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</si>
  <si>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</si>
  <si>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</si>
  <si>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</si>
  <si>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</si>
  <si>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</si>
  <si>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</si>
  <si>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</si>
  <si>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</si>
  <si>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</si>
  <si>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</si>
  <si>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</si>
  <si>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</si>
  <si>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</si>
  <si>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</si>
  <si>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</si>
  <si>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</si>
  <si>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</si>
  <si>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</si>
  <si>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</si>
  <si>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</si>
  <si>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</si>
  <si>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</si>
  <si>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</si>
  <si>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</si>
  <si>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</si>
  <si>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</si>
  <si>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</si>
  <si>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ШТРАФЫ, САНКЦИИ, ВОЗМЕЩЕНИЕ УЩЕРБА</t>
  </si>
  <si>
    <t>Денежные взыскания (штрафы) за нарушение законодательства о налогах и сборах, предусмотренные статьями 116, 118, статьей 119, пунктами 1 и 2 статьи 120, статьями 125, 126, 128, 129, 129, 132, 133, 134, 135, 135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</si>
  <si>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</si>
  <si>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</si>
  <si>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</si>
  <si>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</si>
  <si>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</si>
  <si>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</si>
  <si>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</si>
  <si>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</si>
  <si>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денежные взыскания (штрафы) за правонарушения в области дорожного движения</t>
  </si>
  <si>
    <t>Суммы по искам о возмещении вреда, причиненного окружающей среде, подлежащие зачислению в бюджеты муниципальных районов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</si>
  <si>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</si>
  <si>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</si>
  <si>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</si>
  <si>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</si>
  <si>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</si>
  <si>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</si>
  <si>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</si>
  <si>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</si>
  <si>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</si>
  <si>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</si>
  <si>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</si>
  <si>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</si>
  <si>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Субвенции бюджетам муниципальных районов на государственную регистрацию актов гражданского состояния</t>
  </si>
  <si>
    <t>Прочие субвенции бюджетам муниципальных районов</t>
  </si>
  <si>
    <t>Реестр источников доходов бюджета МО МР "Сыктывдинский" на 2018 год и плановый период 2019 и 2020 годов</t>
  </si>
  <si>
    <t>ДОХОДЫ всего</t>
  </si>
  <si>
    <t>1</t>
  </si>
  <si>
    <t>2</t>
  </si>
  <si>
    <t>3</t>
  </si>
  <si>
    <t>4</t>
  </si>
  <si>
    <t>5</t>
  </si>
  <si>
    <t>6</t>
  </si>
  <si>
    <t>8</t>
  </si>
  <si>
    <t>9</t>
  </si>
  <si>
    <t>Классификация доходов бюджета</t>
  </si>
  <si>
    <t xml:space="preserve">Наименование </t>
  </si>
  <si>
    <t>код</t>
  </si>
  <si>
    <t>Наименование главного администратора доходов бюджета МО МР "Сыктывдинский"</t>
  </si>
  <si>
    <t>Прогноз доходов бюджета МО МР  «Сыктывдинский»  на 2017 (текущий финансовый год)</t>
  </si>
  <si>
    <t>Кассовые поступления в текущем финансовом году (по состоянию на "01" октября 2017 г.</t>
  </si>
  <si>
    <t>7</t>
  </si>
  <si>
    <t>Оценка исполнения 2017 г. (текущий финансовый год)</t>
  </si>
  <si>
    <t>Прогноз доходов бюджета МО МР "Сыктывдинский"</t>
  </si>
  <si>
    <t>на 2018 г. (очередной финансовый год)</t>
  </si>
  <si>
    <t>на 2019 г. (первый год планового периода)</t>
  </si>
  <si>
    <t>на 2020 г. (второй год планового периода)</t>
  </si>
  <si>
    <t>Налог на доходы физических лиц</t>
  </si>
  <si>
    <t>Федеральная налоговая служба</t>
  </si>
  <si>
    <t>Федеральное казначейство</t>
  </si>
  <si>
    <t>Федеральная служба по надзору в сфере природопользования</t>
  </si>
  <si>
    <t>048 11201010010000120</t>
  </si>
  <si>
    <t>048 11201030010000120</t>
  </si>
  <si>
    <t>048 11201040010000120</t>
  </si>
  <si>
    <t>923 11402053050000410</t>
  </si>
  <si>
    <t>923 11406013050000430</t>
  </si>
  <si>
    <t>923 11406025050000430</t>
  </si>
  <si>
    <t>923 11406313100000430</t>
  </si>
  <si>
    <t>923 11105013050000120</t>
  </si>
  <si>
    <t>923 11105025050000120</t>
  </si>
  <si>
    <t>923 11105035050000120</t>
  </si>
  <si>
    <t>923 11105075050000120</t>
  </si>
  <si>
    <t>923 11109045050000120</t>
  </si>
  <si>
    <t>182 10102010010000110</t>
  </si>
  <si>
    <t>182 10102020010000110</t>
  </si>
  <si>
    <t>Администрация муниципального образования муниципального района "Сыктывдинский"</t>
  </si>
  <si>
    <t>182 11603010010000140</t>
  </si>
  <si>
    <t>182 11603030010000140</t>
  </si>
  <si>
    <t>182 11606000010000140</t>
  </si>
  <si>
    <t>188 11608010010000140</t>
  </si>
  <si>
    <t>Министерство внутренних дел Российской Федерации</t>
  </si>
  <si>
    <t>188 11608020010000140</t>
  </si>
  <si>
    <t>839 11625010010000140</t>
  </si>
  <si>
    <t>839 11625050010000140</t>
  </si>
  <si>
    <t>Министерство промышленности и энергетики РК</t>
  </si>
  <si>
    <t>188 11628000010000140</t>
  </si>
  <si>
    <t>188 11630030010000140</t>
  </si>
  <si>
    <t>Федеральная служба по ветеринарному и фитосанитарному надзору</t>
  </si>
  <si>
    <t>081 11625060010000140</t>
  </si>
  <si>
    <t>076 11635030050000140</t>
  </si>
  <si>
    <t>Федеральное агенство по рыболовству</t>
  </si>
  <si>
    <t>Федеральная налоговая служба, Федеральная служба по ветеринарному и фитосанитарному надзору</t>
  </si>
  <si>
    <t>000 11643000010000140</t>
  </si>
  <si>
    <t>000 11690050050000140</t>
  </si>
  <si>
    <t>Федеральное агенство по рыболовству,Федеральная служба по надзору в сфере транспорта,                      Министерство Российской Федерации по делам гражданской обороны, чрезвычайным ситуациям и ликвидации последствий стихийных бедствий,Министерство внутренних дел Российской Федерации,Генеральная прокуратура Российской Федерации,Служба Республики Коми строительного,жилищного и технического надзора ,Министерство образования РК, Администрация муниципального образования муниципального района</t>
  </si>
  <si>
    <t>000 11600000000000000</t>
  </si>
  <si>
    <t>182 10803010010000110</t>
  </si>
  <si>
    <t>182 10504020020000110</t>
  </si>
  <si>
    <t>182 10503010010000110</t>
  </si>
  <si>
    <t>182 10502010020000110</t>
  </si>
  <si>
    <t>182 10501021010000110</t>
  </si>
  <si>
    <t>182 10501011010000110</t>
  </si>
  <si>
    <t>100 10302250010000110</t>
  </si>
  <si>
    <t>100 10302240010000110</t>
  </si>
  <si>
    <t>100 10302230010000110</t>
  </si>
  <si>
    <t>182 10102030010000110</t>
  </si>
  <si>
    <t>000 10000000000000000</t>
  </si>
  <si>
    <t>000 10100000000000000</t>
  </si>
  <si>
    <t>000 10102000010000110</t>
  </si>
  <si>
    <t>000 10300000000000000</t>
  </si>
  <si>
    <t>000 10500000000000000</t>
  </si>
  <si>
    <t>000 10800000000000000</t>
  </si>
  <si>
    <t>000 11100000000000000</t>
  </si>
  <si>
    <t>000 11200000000000000</t>
  </si>
  <si>
    <t>000 11400000000000000</t>
  </si>
  <si>
    <t>000 20000000000000000</t>
  </si>
  <si>
    <t>000 20200000000000000</t>
  </si>
  <si>
    <t>000 20230024050000151</t>
  </si>
  <si>
    <t>923 11705050050000180</t>
  </si>
  <si>
    <t>467,0</t>
  </si>
  <si>
    <t>923 11406013100000430</t>
  </si>
  <si>
    <t>000 11300000000000000</t>
  </si>
  <si>
    <t>200,0</t>
  </si>
  <si>
    <t>3700,0</t>
  </si>
  <si>
    <t>550,0</t>
  </si>
  <si>
    <t>665,0</t>
  </si>
  <si>
    <t>923 11105013100000120</t>
  </si>
  <si>
    <t>000 10900000000000000</t>
  </si>
  <si>
    <t>182 10907053050000110</t>
  </si>
  <si>
    <t>000 11700000000000000</t>
  </si>
  <si>
    <t>000 11701050050000180</t>
  </si>
  <si>
    <t>182 10907033050000110</t>
  </si>
  <si>
    <t>182 10502020020000110</t>
  </si>
  <si>
    <t>182 10501022010000110</t>
  </si>
  <si>
    <t>182 10501012010000110</t>
  </si>
  <si>
    <t>100 10302260010000110</t>
  </si>
  <si>
    <t>Невыясненные поступления, зачисляемые в бюджеты муниципальных районов</t>
  </si>
  <si>
    <t>Прочие неналоговые доходы бюджетов муниципальных районов</t>
  </si>
  <si>
    <t>ПРОЧИЕ НЕНАЛОГОВЫЕ ДОХОДЫ</t>
  </si>
  <si>
    <t>000 11633050050000140</t>
  </si>
  <si>
    <t>Федеральная антимонопольная служба,Министерство экономического развития Республики Коми,Администрация муниципального образования муниципального района "Сыктывдинский"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</si>
  <si>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</si>
  <si>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</si>
  <si>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188 11630014010000140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</si>
  <si>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</si>
  <si>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839 11625030010000140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</si>
  <si>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</si>
  <si>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000 11302995050000130</t>
  </si>
  <si>
    <t>Прочие доходы от компенсации затрат бюджетов муниципальных районов</t>
  </si>
  <si>
    <t>ДОХОДЫ ОТ ОКАЗАНИЯ ПЛАТНЫХ УСЛУГ (РАБОТ) И КОМПЕНСАЦИИ ЗАТРАТ ГОСУДАРСТВА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</si>
  <si>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</si>
  <si>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</si>
  <si>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Прочие местные налоги и сборы, мобилизуемые на территориях муниципальных районов</t>
  </si>
  <si>
    <t>ЗАДОЛЖЕННОСТЬ И ПЕРЕРАСЧЕТЫ ПО ОТМЕНЕННЫМ НАЛОГАМ, СБОРАМ И ИНЫМ ОБЯЗАТЕЛЬНЫМ ПЛАТЕЖАМ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</si>
  <si>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</si>
  <si>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</si>
  <si>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</si>
  <si>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</si>
  <si>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000 21960010050000151</t>
  </si>
  <si>
    <t>992 21860010050000151</t>
  </si>
  <si>
    <t>Управление культуры администрации муниципального образования муниципального района "Сыктывдинский"</t>
  </si>
  <si>
    <t>956 21805020050000180</t>
  </si>
  <si>
    <t>Управление финансов администрации муниципального образования муниципального района "Сыктывдинский"</t>
  </si>
  <si>
    <t>Управление образования администрации муниципального образования муниципального района "Сыктывдинский"</t>
  </si>
  <si>
    <t>Управление образования администрации муниципального образования муниципального района "Сыктывдинский", Администрация муниципального образования муниципального района "Сыктывдинский"</t>
  </si>
  <si>
    <t>923 20705030050000180</t>
  </si>
  <si>
    <t>992 20249999050000151</t>
  </si>
  <si>
    <t>992 20240014050000151</t>
  </si>
  <si>
    <t>Контрольно-счетная палата муниципального образования муниципального района "Сыктывдинский"</t>
  </si>
  <si>
    <t>975 20239999050000151</t>
  </si>
  <si>
    <t>992 20235930050000151</t>
  </si>
  <si>
    <t>923 20235135050000151</t>
  </si>
  <si>
    <t>923 20235120050000151</t>
  </si>
  <si>
    <t>992 20235118050000151</t>
  </si>
  <si>
    <t>992 20215001050000151</t>
  </si>
  <si>
    <t>992 20215002050000151</t>
  </si>
  <si>
    <t>000 20229999050000151</t>
  </si>
  <si>
    <t>975 20230029050000151</t>
  </si>
  <si>
    <t>Управление образования администрации муниципального образования муниципального района "Сыктывдинский", Администрация муниципального образования муниципального района "Сыктывдинский",Управление финансов администрации муниципального образования муниципального района "Сыктывдинский",  Управление культуры администрации Муниципального образования муниципального района "Сыктывдинский"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</si>
  <si>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</si>
  <si>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муниципальных районов</t>
  </si>
  <si>
    <t>Прочие безвозмездные поступления в бюджеты муниципальных районов</t>
  </si>
  <si>
    <t>Доходы бюджетов муниципальных районов от возврата автономными учреждениями остатков субсидий прошлых лет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</si>
  <si>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</si>
  <si>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</si>
  <si>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Администрация муниципального образования муниципального района "Сыктывдинский",Управление финансов администрации муниципального образования муниципального района "Сыктывдинский"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</si>
  <si>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</si>
  <si>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923 20235082050000 151</t>
  </si>
  <si>
    <t>923  20220051050000151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</si>
  <si>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</si>
  <si>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</si>
  <si>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</si>
  <si>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923  2022099050000151</t>
  </si>
  <si>
    <t>923  2020302050000151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</si>
  <si>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</si>
  <si>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975 20225097050000151</t>
  </si>
  <si>
    <t>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</si>
  <si>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</si>
  <si>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Управление финансов администрации муниципального образования муниципального района "Сыктывдинский", </t>
  </si>
  <si>
    <t>956 20225558050000151</t>
  </si>
  <si>
    <t>ПРОЧИЕ БЕЗВОЗМЕЗДНЫЕ ПОСТУПЛЕНИЯ</t>
  </si>
  <si>
    <t>000 20700000000000000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</si>
  <si>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</si>
  <si>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</si>
  <si>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</si>
  <si>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</si>
  <si>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975 20225520050000151</t>
  </si>
  <si>
    <t>Субсидия бюджетам муниципальных районов на поддержку отрасли культуры</t>
  </si>
  <si>
    <t>956 20225519050000151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</si>
</sst>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?"/>
  </numFmts>
  <fonts count="14" x14ac:knownFonts="1">
    <font>
      <sz val="10"/>
      <name val="Arial"/>
    </font>
    <font>
      <sz val="8.5"/>
      <name val="MS Sans Serif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Border="1" applyAlignment="1" applyProtection="1"/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vertical="top" wrapText="1"/>
    </xf>
    <xf numFmtId="49" fontId="6" fillId="0" borderId="2" xfId="0" applyNumberFormat="1" applyFont="1" applyBorder="1" applyAlignment="1" applyProtection="1">
      <alignment vertical="top" wrapText="1"/>
    </xf>
    <xf numFmtId="165" fontId="6" fillId="0" borderId="2" xfId="0" applyNumberFormat="1" applyFont="1" applyBorder="1" applyAlignment="1" applyProtection="1">
      <alignment vertical="top" wrapText="1"/>
    </xf>
    <xf numFmtId="49" fontId="5" fillId="0" borderId="1" xfId="0" applyNumberFormat="1" applyFont="1" applyBorder="1" applyAlignment="1" applyProtection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2" fontId="6" fillId="0" borderId="2" xfId="0" applyNumberFormat="1" applyFont="1" applyBorder="1" applyAlignment="1" applyProtection="1">
      <alignment horizontal="center" vertical="center" wrapText="1"/>
    </xf>
    <xf numFmtId="164" fontId="5" fillId="0" borderId="2" xfId="1" applyNumberFormat="1" applyFont="1" applyBorder="1" applyAlignment="1" applyProtection="1">
      <alignment horizontal="center" vertical="center" wrapText="1"/>
    </xf>
    <xf numFmtId="164" fontId="6" fillId="0" borderId="2" xfId="1" applyNumberFormat="1" applyFont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vertical="top"/>
    </xf>
    <xf numFmtId="164" fontId="5" fillId="2" borderId="2" xfId="1" applyNumberFormat="1" applyFont="1" applyFill="1" applyBorder="1" applyAlignment="1" applyProtection="1">
      <alignment horizontal="center" vertical="center" wrapText="1"/>
    </xf>
    <xf numFmtId="164" fontId="5" fillId="2" borderId="2" xfId="0" applyNumberFormat="1" applyFont="1" applyFill="1" applyBorder="1" applyAlignment="1" applyProtection="1">
      <alignment horizontal="center" vertical="center" wrapText="1"/>
    </xf>
    <xf numFmtId="164" fontId="5" fillId="2" borderId="2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vertical="top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top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vertical="top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left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left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left" vertical="center" wrapText="1"/>
    </xf>
    <xf numFmtId="164" fontId="5" fillId="0" borderId="2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 applyProtection="1">
      <alignment horizontal="center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157"/>
  <sheetViews>
    <sheetView showGridLines="0" tabSelected="1" zoomScale="115" zoomScaleNormal="115" workbookViewId="0">
      <selection activeCell="D8" sqref="D8"/>
    </sheetView>
  </sheetViews>
  <sheetFormatPr defaultRowHeight="12.75" customHeight="1" outlineLevelRow="2" x14ac:dyDescent="0.2"/>
  <cols>
    <col min="1" max="1" width="20.28515625" customWidth="1"/>
    <col min="2" max="2" width="30.7109375" customWidth="1"/>
    <col min="3" max="3" width="30.7109375" style="2" customWidth="1"/>
    <col min="4" max="4" width="18.7109375" style="2" customWidth="1"/>
    <col min="5" max="5" width="15.28515625" style="2" customWidth="1"/>
    <col min="6" max="6" width="17.42578125" style="2" customWidth="1"/>
    <col min="7" max="9" width="15.42578125" customWidth="1"/>
    <col min="10" max="10" width="9.140625" customWidth="1"/>
    <col min="11" max="11" width="13.140625" customWidth="1"/>
    <col min="12" max="14" width="9.140625" customWidth="1"/>
  </cols>
  <sheetData>
    <row r="1" spans="1:14" x14ac:dyDescent="0.2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3.75" customHeight="1" x14ac:dyDescent="0.25">
      <c r="A2" s="1"/>
      <c r="B2" s="5" t="s">
        <v>59</v>
      </c>
      <c r="C2" s="4"/>
      <c r="D2" s="4"/>
      <c r="E2" s="4"/>
      <c r="F2" s="4"/>
      <c r="G2" s="3"/>
      <c r="H2" s="3"/>
      <c r="I2" s="3"/>
      <c r="J2" s="3"/>
      <c r="K2" s="3"/>
      <c r="L2" s="3"/>
      <c r="M2" s="3"/>
      <c r="N2" s="3"/>
    </row>
    <row r="3" spans="1:14" x14ac:dyDescent="0.2">
      <c r="A3" s="60" t="s">
        <v>0</v>
      </c>
      <c r="B3" s="3"/>
    </row>
    <row r="4" spans="1:14" s="2" customFormat="1" x14ac:dyDescent="0.2">
      <c r="A4" s="1"/>
      <c r="B4" s="3"/>
    </row>
    <row r="5" spans="1:14" s="2" customFormat="1" x14ac:dyDescent="0.2">
      <c r="A5" s="62" t="s">
        <v>69</v>
      </c>
      <c r="B5" s="62"/>
      <c r="C5" s="63" t="s">
        <v>72</v>
      </c>
      <c r="D5" s="64" t="s">
        <v>73</v>
      </c>
      <c r="E5" s="63" t="s">
        <v>74</v>
      </c>
      <c r="F5" s="63" t="s">
        <v>76</v>
      </c>
      <c r="G5" s="61" t="s">
        <v>77</v>
      </c>
      <c r="H5" s="61"/>
      <c r="I5" s="61"/>
    </row>
    <row r="6" spans="1:14" ht="94.5" customHeight="1" x14ac:dyDescent="0.2">
      <c r="A6" s="59" t="s">
        <v>71</v>
      </c>
      <c r="B6" s="59" t="s">
        <v>70</v>
      </c>
      <c r="C6" s="63"/>
      <c r="D6" s="64"/>
      <c r="E6" s="63"/>
      <c r="F6" s="63"/>
      <c r="G6" s="58" t="s">
        <v>78</v>
      </c>
      <c r="H6" s="58" t="s">
        <v>79</v>
      </c>
      <c r="I6" s="58" t="s">
        <v>80</v>
      </c>
    </row>
    <row r="7" spans="1:14" s="2" customFormat="1" ht="15" customHeight="1" x14ac:dyDescent="0.2">
      <c r="A7" s="6" t="s">
        <v>61</v>
      </c>
      <c r="B7" s="6" t="s">
        <v>62</v>
      </c>
      <c r="C7" s="6" t="s">
        <v>63</v>
      </c>
      <c r="D7" s="6" t="s">
        <v>64</v>
      </c>
      <c r="E7" s="6" t="s">
        <v>65</v>
      </c>
      <c r="F7" s="6" t="s">
        <v>66</v>
      </c>
      <c r="G7" s="6" t="s">
        <v>75</v>
      </c>
      <c r="H7" s="6" t="s">
        <v>67</v>
      </c>
      <c r="I7" s="6" t="s">
        <v>68</v>
      </c>
    </row>
    <row r="8" spans="1:14" ht="21.75" customHeight="1" x14ac:dyDescent="0.2">
      <c r="A8" s="27"/>
      <c r="B8" s="28" t="s">
        <v>60</v>
      </c>
      <c r="C8" s="14"/>
      <c r="D8" s="31">
        <f>D9+D73</f>
        <v>1022826.9</v>
      </c>
      <c r="E8" s="31">
        <f>E9+E73</f>
        <v>716499.70000000007</v>
      </c>
      <c r="F8" s="57">
        <f>F9+F73</f>
        <v>1006519.8999999999</v>
      </c>
      <c r="G8" s="57">
        <f>G9+G73</f>
        <v>858824.4</v>
      </c>
      <c r="H8" s="57">
        <v>782115.3</v>
      </c>
      <c r="I8" s="57">
        <v>777329.1</v>
      </c>
    </row>
    <row r="9" spans="1:14" ht="29.25" customHeight="1" x14ac:dyDescent="0.2">
      <c r="A9" s="7" t="s">
        <v>130</v>
      </c>
      <c r="B9" s="11" t="s">
        <v>1</v>
      </c>
      <c r="C9" s="8"/>
      <c r="D9" s="30">
        <f>D10+D15+D20+D29+D34+D41+D45+D31+D53+D47+D70</f>
        <v>311703</v>
      </c>
      <c r="E9" s="30">
        <f>E10+E15+E20+E29+E34+E41+E45+E31+E53+E47+E70</f>
        <v>219768.5</v>
      </c>
      <c r="F9" s="16">
        <f>F10+F15+F20+F29+F34+F41+F45+F31+F53+F47+F70</f>
        <v>294120.69999999995</v>
      </c>
      <c r="G9" s="16">
        <v>287048</v>
      </c>
      <c r="H9" s="55">
        <v>277888.59999999998</v>
      </c>
      <c r="I9" s="16">
        <v>272758.7</v>
      </c>
    </row>
    <row r="10" spans="1:14" ht="22.35" customHeight="1" outlineLevel="1" x14ac:dyDescent="0.2">
      <c r="A10" s="7" t="s">
        <v>131</v>
      </c>
      <c r="B10" s="11" t="s">
        <v>2</v>
      </c>
      <c r="C10" s="8"/>
      <c r="D10" s="30">
        <f>D11</f>
        <v>222168.1</v>
      </c>
      <c r="E10" s="30">
        <f>E11</f>
        <v>161440.6</v>
      </c>
      <c r="F10" s="16">
        <f>F11</f>
        <v>222168.1</v>
      </c>
      <c r="G10" s="16">
        <v>210116.8</v>
      </c>
      <c r="H10" s="16">
        <v>198200.1</v>
      </c>
      <c r="I10" s="16">
        <v>195132.2</v>
      </c>
    </row>
    <row r="11" spans="1:14" s="2" customFormat="1" ht="22.35" customHeight="1" outlineLevel="1" x14ac:dyDescent="0.2">
      <c r="A11" s="7" t="s">
        <v>132</v>
      </c>
      <c r="B11" s="11" t="s">
        <v>81</v>
      </c>
      <c r="C11" s="7"/>
      <c r="D11" s="30">
        <f>D12+D13+D14</f>
        <v>222168.1</v>
      </c>
      <c r="E11" s="30">
        <f>E12+E13+E14</f>
        <v>161440.6</v>
      </c>
      <c r="F11" s="16">
        <f>F12+F13+F14</f>
        <v>222168.1</v>
      </c>
      <c r="G11" s="16">
        <f>G12+G13+G14</f>
        <v>210116.8</v>
      </c>
      <c r="H11" s="16">
        <f t="shared" ref="H11:I11" si="0">H12+H13+H14</f>
        <v>198200.1</v>
      </c>
      <c r="I11" s="16">
        <f t="shared" si="0"/>
        <v>195132.2</v>
      </c>
    </row>
    <row r="12" spans="1:14" ht="98.25" customHeight="1" outlineLevel="2" x14ac:dyDescent="0.2">
      <c r="A12" s="9" t="s">
        <v>97</v>
      </c>
      <c r="B12" s="12" t="s">
        <v>3</v>
      </c>
      <c r="C12" s="9" t="s">
        <v>82</v>
      </c>
      <c r="D12" s="23">
        <v>220868.1</v>
      </c>
      <c r="E12" s="23">
        <v>160072.70000000001</v>
      </c>
      <c r="F12" s="17">
        <v>220668.1</v>
      </c>
      <c r="G12" s="17">
        <v>208936.8</v>
      </c>
      <c r="H12" s="17">
        <v>197020.1</v>
      </c>
      <c r="I12" s="17">
        <v>193952.2</v>
      </c>
    </row>
    <row r="13" spans="1:14" ht="144.75" customHeight="1" outlineLevel="2" x14ac:dyDescent="0.2">
      <c r="A13" s="9" t="s">
        <v>98</v>
      </c>
      <c r="B13" s="13" t="s">
        <v>4</v>
      </c>
      <c r="C13" s="9" t="s">
        <v>82</v>
      </c>
      <c r="D13" s="23">
        <v>300</v>
      </c>
      <c r="E13" s="23">
        <v>209.4</v>
      </c>
      <c r="F13" s="17">
        <v>300</v>
      </c>
      <c r="G13" s="17">
        <v>180</v>
      </c>
      <c r="H13" s="17">
        <v>180</v>
      </c>
      <c r="I13" s="17">
        <v>180</v>
      </c>
    </row>
    <row r="14" spans="1:14" ht="68.25" customHeight="1" outlineLevel="2" x14ac:dyDescent="0.2">
      <c r="A14" s="9" t="s">
        <v>129</v>
      </c>
      <c r="B14" s="12" t="s">
        <v>5</v>
      </c>
      <c r="C14" s="9" t="s">
        <v>82</v>
      </c>
      <c r="D14" s="23">
        <v>1000</v>
      </c>
      <c r="E14" s="23">
        <v>1158.5</v>
      </c>
      <c r="F14" s="17">
        <v>1200</v>
      </c>
      <c r="G14" s="17">
        <v>1000</v>
      </c>
      <c r="H14" s="17">
        <v>1000</v>
      </c>
      <c r="I14" s="17">
        <v>1000</v>
      </c>
    </row>
    <row r="15" spans="1:14" ht="57.75" customHeight="1" outlineLevel="1" x14ac:dyDescent="0.2">
      <c r="A15" s="7" t="s">
        <v>133</v>
      </c>
      <c r="B15" s="11" t="s">
        <v>6</v>
      </c>
      <c r="C15" s="15" t="s">
        <v>83</v>
      </c>
      <c r="D15" s="30">
        <f>D16+D17+D18</f>
        <v>16586</v>
      </c>
      <c r="E15" s="30">
        <f>E16+E17+E18+E19</f>
        <v>13225.8</v>
      </c>
      <c r="F15" s="30">
        <f>F16+F17+F18</f>
        <v>16586</v>
      </c>
      <c r="G15" s="16">
        <v>16325.2</v>
      </c>
      <c r="H15" s="16">
        <v>18377.5</v>
      </c>
      <c r="I15" s="16">
        <v>18377.5</v>
      </c>
    </row>
    <row r="16" spans="1:14" ht="89.1" customHeight="1" outlineLevel="2" x14ac:dyDescent="0.2">
      <c r="A16" s="9" t="s">
        <v>128</v>
      </c>
      <c r="B16" s="12" t="s">
        <v>7</v>
      </c>
      <c r="C16" s="15" t="s">
        <v>83</v>
      </c>
      <c r="D16" s="23">
        <v>5663.9</v>
      </c>
      <c r="E16" s="23">
        <v>5348</v>
      </c>
      <c r="F16" s="17">
        <v>5000</v>
      </c>
      <c r="G16" s="17">
        <v>5663.9</v>
      </c>
      <c r="H16" s="17">
        <v>6000</v>
      </c>
      <c r="I16" s="17">
        <v>6000</v>
      </c>
    </row>
    <row r="17" spans="1:9" ht="111.4" customHeight="1" outlineLevel="2" x14ac:dyDescent="0.2">
      <c r="A17" s="9" t="s">
        <v>127</v>
      </c>
      <c r="B17" s="13" t="s">
        <v>8</v>
      </c>
      <c r="C17" s="15" t="s">
        <v>83</v>
      </c>
      <c r="D17" s="23">
        <v>56.4</v>
      </c>
      <c r="E17" s="23">
        <v>56.7</v>
      </c>
      <c r="F17" s="17">
        <v>56.4</v>
      </c>
      <c r="G17" s="17">
        <v>56.4</v>
      </c>
      <c r="H17" s="17">
        <v>60</v>
      </c>
      <c r="I17" s="17">
        <v>60</v>
      </c>
    </row>
    <row r="18" spans="1:9" ht="104.25" customHeight="1" outlineLevel="2" x14ac:dyDescent="0.2">
      <c r="A18" s="9" t="s">
        <v>126</v>
      </c>
      <c r="B18" s="12" t="s">
        <v>9</v>
      </c>
      <c r="C18" s="15" t="s">
        <v>83</v>
      </c>
      <c r="D18" s="23">
        <v>10865.7</v>
      </c>
      <c r="E18" s="23">
        <v>8927.7999999999993</v>
      </c>
      <c r="F18" s="17">
        <v>11529.6</v>
      </c>
      <c r="G18" s="17">
        <v>10604.9</v>
      </c>
      <c r="H18" s="17">
        <v>12317.5</v>
      </c>
      <c r="I18" s="17">
        <v>12317.5</v>
      </c>
    </row>
    <row r="19" spans="1:9" s="2" customFormat="1" ht="103.5" customHeight="1" outlineLevel="2" x14ac:dyDescent="0.2">
      <c r="A19" s="9" t="s">
        <v>159</v>
      </c>
      <c r="B19" s="33" t="s">
        <v>181</v>
      </c>
      <c r="C19" s="15" t="s">
        <v>83</v>
      </c>
      <c r="D19" s="23"/>
      <c r="E19" s="23">
        <v>-1106.7</v>
      </c>
      <c r="F19" s="17"/>
      <c r="G19" s="17"/>
      <c r="H19" s="17"/>
      <c r="I19" s="17"/>
    </row>
    <row r="20" spans="1:9" ht="30.75" customHeight="1" outlineLevel="1" x14ac:dyDescent="0.2">
      <c r="A20" s="7" t="s">
        <v>134</v>
      </c>
      <c r="B20" s="11" t="s">
        <v>10</v>
      </c>
      <c r="C20" s="9"/>
      <c r="D20" s="30">
        <f>D21+D23+D25+D27+D28</f>
        <v>43053.9</v>
      </c>
      <c r="E20" s="30">
        <f>E21+E23+E25+E27+E28+E22+E24+E26</f>
        <v>26544.600000000002</v>
      </c>
      <c r="F20" s="30">
        <f>F21+F23+F25+F27+F28+F22+F24+F26</f>
        <v>32556</v>
      </c>
      <c r="G20" s="16">
        <v>33328</v>
      </c>
      <c r="H20" s="16">
        <v>34242</v>
      </c>
      <c r="I20" s="16">
        <v>35116</v>
      </c>
    </row>
    <row r="21" spans="1:9" ht="44.65" customHeight="1" outlineLevel="2" x14ac:dyDescent="0.2">
      <c r="A21" s="9" t="s">
        <v>125</v>
      </c>
      <c r="B21" s="12" t="s">
        <v>11</v>
      </c>
      <c r="C21" s="9" t="s">
        <v>82</v>
      </c>
      <c r="D21" s="23">
        <v>12700</v>
      </c>
      <c r="E21" s="23">
        <v>9444.9</v>
      </c>
      <c r="F21" s="23">
        <v>12700</v>
      </c>
      <c r="G21" s="17">
        <v>13100</v>
      </c>
      <c r="H21" s="17">
        <v>13500</v>
      </c>
      <c r="I21" s="17">
        <v>14000</v>
      </c>
    </row>
    <row r="22" spans="1:9" s="2" customFormat="1" ht="68.25" customHeight="1" outlineLevel="2" x14ac:dyDescent="0.2">
      <c r="A22" s="9" t="s">
        <v>158</v>
      </c>
      <c r="B22" s="33" t="s">
        <v>180</v>
      </c>
      <c r="C22" s="9" t="s">
        <v>82</v>
      </c>
      <c r="D22" s="23"/>
      <c r="E22" s="23">
        <v>-2.4</v>
      </c>
      <c r="F22" s="23"/>
      <c r="G22" s="17"/>
      <c r="H22" s="17"/>
      <c r="I22" s="17"/>
    </row>
    <row r="23" spans="1:9" ht="87" customHeight="1" outlineLevel="2" x14ac:dyDescent="0.2">
      <c r="A23" s="9" t="s">
        <v>124</v>
      </c>
      <c r="B23" s="12" t="s">
        <v>12</v>
      </c>
      <c r="C23" s="9" t="s">
        <v>82</v>
      </c>
      <c r="D23" s="23">
        <v>6131</v>
      </c>
      <c r="E23" s="23">
        <v>6005.9</v>
      </c>
      <c r="F23" s="23">
        <v>6131</v>
      </c>
      <c r="G23" s="17">
        <v>6131</v>
      </c>
      <c r="H23" s="17">
        <v>6245</v>
      </c>
      <c r="I23" s="17">
        <v>6384</v>
      </c>
    </row>
    <row r="24" spans="1:9" s="2" customFormat="1" ht="40.5" customHeight="1" outlineLevel="2" x14ac:dyDescent="0.2">
      <c r="A24" s="9" t="s">
        <v>157</v>
      </c>
      <c r="B24" s="33" t="s">
        <v>179</v>
      </c>
      <c r="C24" s="9" t="s">
        <v>82</v>
      </c>
      <c r="D24" s="23"/>
      <c r="E24" s="23">
        <v>0.2</v>
      </c>
      <c r="F24" s="23"/>
      <c r="G24" s="17"/>
      <c r="H24" s="17"/>
      <c r="I24" s="17"/>
    </row>
    <row r="25" spans="1:9" ht="27" customHeight="1" outlineLevel="2" x14ac:dyDescent="0.2">
      <c r="A25" s="9" t="s">
        <v>123</v>
      </c>
      <c r="B25" s="12" t="s">
        <v>13</v>
      </c>
      <c r="C25" s="9" t="s">
        <v>82</v>
      </c>
      <c r="D25" s="23">
        <v>9350</v>
      </c>
      <c r="E25" s="23">
        <v>6988.6</v>
      </c>
      <c r="F25" s="17">
        <v>9350</v>
      </c>
      <c r="G25" s="17">
        <v>9550</v>
      </c>
      <c r="H25" s="17">
        <v>9750</v>
      </c>
      <c r="I25" s="17">
        <v>9950</v>
      </c>
    </row>
    <row r="26" spans="1:9" s="2" customFormat="1" ht="27" customHeight="1" outlineLevel="2" x14ac:dyDescent="0.2">
      <c r="A26" s="9" t="s">
        <v>156</v>
      </c>
      <c r="B26" s="33" t="s">
        <v>178</v>
      </c>
      <c r="C26" s="9" t="s">
        <v>82</v>
      </c>
      <c r="D26" s="23"/>
      <c r="E26" s="23">
        <v>2.8</v>
      </c>
      <c r="F26" s="17"/>
      <c r="G26" s="17"/>
      <c r="H26" s="17"/>
      <c r="I26" s="17"/>
    </row>
    <row r="27" spans="1:9" ht="22.35" customHeight="1" outlineLevel="2" x14ac:dyDescent="0.2">
      <c r="A27" s="9" t="s">
        <v>122</v>
      </c>
      <c r="B27" s="32" t="s">
        <v>14</v>
      </c>
      <c r="C27" s="9" t="s">
        <v>82</v>
      </c>
      <c r="D27" s="23">
        <v>14067.9</v>
      </c>
      <c r="E27" s="23">
        <v>3569.4</v>
      </c>
      <c r="F27" s="17">
        <v>3570</v>
      </c>
      <c r="G27" s="17">
        <v>3582</v>
      </c>
      <c r="H27" s="17">
        <v>3582</v>
      </c>
      <c r="I27" s="17">
        <v>3582</v>
      </c>
    </row>
    <row r="28" spans="1:9" ht="55.5" customHeight="1" outlineLevel="2" x14ac:dyDescent="0.2">
      <c r="A28" s="9" t="s">
        <v>121</v>
      </c>
      <c r="B28" s="12" t="s">
        <v>15</v>
      </c>
      <c r="C28" s="9" t="s">
        <v>82</v>
      </c>
      <c r="D28" s="23">
        <v>805</v>
      </c>
      <c r="E28" s="23">
        <v>535.20000000000005</v>
      </c>
      <c r="F28" s="17">
        <v>805</v>
      </c>
      <c r="G28" s="17">
        <v>965</v>
      </c>
      <c r="H28" s="17">
        <v>1165</v>
      </c>
      <c r="I28" s="17">
        <v>1200</v>
      </c>
    </row>
    <row r="29" spans="1:9" ht="22.35" customHeight="1" outlineLevel="1" x14ac:dyDescent="0.2">
      <c r="A29" s="7" t="s">
        <v>135</v>
      </c>
      <c r="B29" s="11" t="s">
        <v>16</v>
      </c>
      <c r="C29" s="9"/>
      <c r="D29" s="30">
        <f>D30</f>
        <v>3500</v>
      </c>
      <c r="E29" s="30">
        <f>E30</f>
        <v>2700.8</v>
      </c>
      <c r="F29" s="16">
        <f>F30</f>
        <v>3500</v>
      </c>
      <c r="G29" s="16">
        <v>2500</v>
      </c>
      <c r="H29" s="16">
        <v>2650</v>
      </c>
      <c r="I29" s="16">
        <v>2800</v>
      </c>
    </row>
    <row r="30" spans="1:9" ht="63.75" customHeight="1" outlineLevel="2" x14ac:dyDescent="0.2">
      <c r="A30" s="9" t="s">
        <v>120</v>
      </c>
      <c r="B30" s="12" t="s">
        <v>17</v>
      </c>
      <c r="C30" s="9" t="s">
        <v>82</v>
      </c>
      <c r="D30" s="23">
        <v>3500</v>
      </c>
      <c r="E30" s="23">
        <v>2700.8</v>
      </c>
      <c r="F30" s="17">
        <v>3500</v>
      </c>
      <c r="G30" s="17">
        <v>2500</v>
      </c>
      <c r="H30" s="17">
        <v>2650</v>
      </c>
      <c r="I30" s="17">
        <v>2800</v>
      </c>
    </row>
    <row r="31" spans="1:9" s="2" customFormat="1" ht="63.75" customHeight="1" outlineLevel="2" x14ac:dyDescent="0.2">
      <c r="A31" s="7" t="s">
        <v>151</v>
      </c>
      <c r="B31" s="34" t="s">
        <v>177</v>
      </c>
      <c r="C31" s="9"/>
      <c r="D31" s="30"/>
      <c r="E31" s="30">
        <f>E32+E33</f>
        <v>1.6</v>
      </c>
      <c r="F31" s="30">
        <f>F32+F33</f>
        <v>1.6</v>
      </c>
      <c r="G31" s="17"/>
      <c r="H31" s="17"/>
      <c r="I31" s="17"/>
    </row>
    <row r="32" spans="1:9" s="2" customFormat="1" ht="81" customHeight="1" outlineLevel="2" x14ac:dyDescent="0.2">
      <c r="A32" s="9" t="s">
        <v>155</v>
      </c>
      <c r="B32" s="33" t="s">
        <v>175</v>
      </c>
      <c r="C32" s="9" t="s">
        <v>82</v>
      </c>
      <c r="D32" s="23"/>
      <c r="E32" s="23">
        <v>0.1</v>
      </c>
      <c r="F32" s="17">
        <v>0.1</v>
      </c>
      <c r="G32" s="17"/>
      <c r="H32" s="17"/>
      <c r="I32" s="17"/>
    </row>
    <row r="33" spans="1:9" s="2" customFormat="1" ht="63.75" customHeight="1" outlineLevel="2" x14ac:dyDescent="0.2">
      <c r="A33" s="9" t="s">
        <v>152</v>
      </c>
      <c r="B33" s="33" t="s">
        <v>176</v>
      </c>
      <c r="C33" s="9" t="s">
        <v>82</v>
      </c>
      <c r="D33" s="23"/>
      <c r="E33" s="23">
        <v>1.5</v>
      </c>
      <c r="F33" s="17">
        <v>1.5</v>
      </c>
      <c r="G33" s="17"/>
      <c r="H33" s="17"/>
      <c r="I33" s="17"/>
    </row>
    <row r="34" spans="1:9" ht="69" customHeight="1" outlineLevel="1" x14ac:dyDescent="0.2">
      <c r="A34" s="7" t="s">
        <v>136</v>
      </c>
      <c r="B34" s="11" t="s">
        <v>18</v>
      </c>
      <c r="C34" s="9"/>
      <c r="D34" s="29">
        <f>D35+D36+D37+D38+D39+D40</f>
        <v>17045</v>
      </c>
      <c r="E34" s="29">
        <f>E35+E36+E37+E38+E39+E40</f>
        <v>7945.4999999999991</v>
      </c>
      <c r="F34" s="21">
        <f>F35+F36+F37+F38+F39+F40</f>
        <v>9715</v>
      </c>
      <c r="G34" s="16">
        <v>15537</v>
      </c>
      <c r="H34" s="16">
        <v>15455</v>
      </c>
      <c r="I34" s="16">
        <v>12345</v>
      </c>
    </row>
    <row r="35" spans="1:9" ht="111.4" customHeight="1" outlineLevel="2" x14ac:dyDescent="0.2">
      <c r="A35" s="9" t="s">
        <v>92</v>
      </c>
      <c r="B35" s="13" t="s">
        <v>19</v>
      </c>
      <c r="C35" s="9" t="s">
        <v>99</v>
      </c>
      <c r="D35" s="24"/>
      <c r="E35" s="24">
        <v>3793.9</v>
      </c>
      <c r="F35" s="22">
        <v>4600</v>
      </c>
      <c r="G35" s="17">
        <v>5000</v>
      </c>
      <c r="H35" s="17">
        <v>5000</v>
      </c>
      <c r="I35" s="17">
        <v>5000</v>
      </c>
    </row>
    <row r="36" spans="1:9" s="2" customFormat="1" ht="111.4" customHeight="1" outlineLevel="2" x14ac:dyDescent="0.2">
      <c r="A36" s="9" t="s">
        <v>150</v>
      </c>
      <c r="B36" s="36" t="s">
        <v>174</v>
      </c>
      <c r="C36" s="9" t="s">
        <v>99</v>
      </c>
      <c r="D36" s="24">
        <v>6200</v>
      </c>
      <c r="E36" s="24">
        <v>-300.8</v>
      </c>
      <c r="F36" s="22"/>
      <c r="G36" s="17"/>
      <c r="H36" s="17"/>
      <c r="I36" s="17"/>
    </row>
    <row r="37" spans="1:9" ht="100.15" customHeight="1" outlineLevel="2" x14ac:dyDescent="0.2">
      <c r="A37" s="9" t="s">
        <v>93</v>
      </c>
      <c r="B37" s="12" t="s">
        <v>20</v>
      </c>
      <c r="C37" s="9" t="s">
        <v>99</v>
      </c>
      <c r="D37" s="24">
        <v>300</v>
      </c>
      <c r="E37" s="24">
        <v>664.8</v>
      </c>
      <c r="F37" s="22" t="s">
        <v>149</v>
      </c>
      <c r="G37" s="17">
        <v>37</v>
      </c>
      <c r="H37" s="17">
        <v>25</v>
      </c>
      <c r="I37" s="17">
        <v>15</v>
      </c>
    </row>
    <row r="38" spans="1:9" ht="89.1" customHeight="1" outlineLevel="2" x14ac:dyDescent="0.2">
      <c r="A38" s="9" t="s">
        <v>94</v>
      </c>
      <c r="B38" s="12" t="s">
        <v>21</v>
      </c>
      <c r="C38" s="9" t="s">
        <v>99</v>
      </c>
      <c r="D38" s="24">
        <v>300</v>
      </c>
      <c r="E38" s="24">
        <v>395.9</v>
      </c>
      <c r="F38" s="22" t="s">
        <v>148</v>
      </c>
      <c r="G38" s="17">
        <v>200</v>
      </c>
      <c r="H38" s="17">
        <v>150</v>
      </c>
      <c r="I38" s="17">
        <v>150</v>
      </c>
    </row>
    <row r="39" spans="1:9" ht="54" customHeight="1" outlineLevel="2" x14ac:dyDescent="0.2">
      <c r="A39" s="9" t="s">
        <v>95</v>
      </c>
      <c r="B39" s="12" t="s">
        <v>22</v>
      </c>
      <c r="C39" s="9" t="s">
        <v>99</v>
      </c>
      <c r="D39" s="24">
        <v>10200</v>
      </c>
      <c r="E39" s="24">
        <v>3205.9</v>
      </c>
      <c r="F39" s="22" t="s">
        <v>147</v>
      </c>
      <c r="G39" s="17">
        <v>10200</v>
      </c>
      <c r="H39" s="17">
        <v>10200</v>
      </c>
      <c r="I39" s="17">
        <v>7100</v>
      </c>
    </row>
    <row r="40" spans="1:9" ht="111.4" customHeight="1" outlineLevel="2" x14ac:dyDescent="0.2">
      <c r="A40" s="9" t="s">
        <v>96</v>
      </c>
      <c r="B40" s="12" t="s">
        <v>23</v>
      </c>
      <c r="C40" s="9" t="s">
        <v>99</v>
      </c>
      <c r="D40" s="24">
        <v>45</v>
      </c>
      <c r="E40" s="24">
        <v>185.8</v>
      </c>
      <c r="F40" s="22" t="s">
        <v>146</v>
      </c>
      <c r="G40" s="17">
        <v>100</v>
      </c>
      <c r="H40" s="17">
        <v>80</v>
      </c>
      <c r="I40" s="17">
        <v>80</v>
      </c>
    </row>
    <row r="41" spans="1:9" ht="36.75" customHeight="1" outlineLevel="1" x14ac:dyDescent="0.2">
      <c r="A41" s="7" t="s">
        <v>137</v>
      </c>
      <c r="B41" s="11" t="s">
        <v>24</v>
      </c>
      <c r="C41" s="18"/>
      <c r="D41" s="29">
        <f>D42+D43+D44</f>
        <v>1000</v>
      </c>
      <c r="E41" s="29">
        <f>E42+E43+E44</f>
        <v>257.7</v>
      </c>
      <c r="F41" s="26">
        <f>F42+F43+F44</f>
        <v>300</v>
      </c>
      <c r="G41" s="16">
        <v>541</v>
      </c>
      <c r="H41" s="16">
        <v>563</v>
      </c>
      <c r="I41" s="16">
        <v>588</v>
      </c>
    </row>
    <row r="42" spans="1:9" ht="36.75" customHeight="1" outlineLevel="2" x14ac:dyDescent="0.2">
      <c r="A42" s="9" t="s">
        <v>85</v>
      </c>
      <c r="B42" s="12" t="s">
        <v>25</v>
      </c>
      <c r="C42" s="18" t="s">
        <v>84</v>
      </c>
      <c r="D42" s="24">
        <v>220</v>
      </c>
      <c r="E42" s="24">
        <v>56.3</v>
      </c>
      <c r="F42" s="25">
        <v>68</v>
      </c>
      <c r="G42" s="17">
        <v>80</v>
      </c>
      <c r="H42" s="17">
        <v>83</v>
      </c>
      <c r="I42" s="17">
        <v>86</v>
      </c>
    </row>
    <row r="43" spans="1:9" ht="32.25" customHeight="1" outlineLevel="2" x14ac:dyDescent="0.2">
      <c r="A43" s="9" t="s">
        <v>86</v>
      </c>
      <c r="B43" s="12" t="s">
        <v>26</v>
      </c>
      <c r="C43" s="18" t="s">
        <v>84</v>
      </c>
      <c r="D43" s="24">
        <v>400</v>
      </c>
      <c r="E43" s="24">
        <v>70.900000000000006</v>
      </c>
      <c r="F43" s="25">
        <v>100</v>
      </c>
      <c r="G43" s="17">
        <v>186</v>
      </c>
      <c r="H43" s="52">
        <v>194</v>
      </c>
      <c r="I43" s="17">
        <v>202</v>
      </c>
    </row>
    <row r="44" spans="1:9" ht="28.5" customHeight="1" outlineLevel="2" x14ac:dyDescent="0.2">
      <c r="A44" s="9" t="s">
        <v>87</v>
      </c>
      <c r="B44" s="12" t="s">
        <v>27</v>
      </c>
      <c r="C44" s="18" t="s">
        <v>84</v>
      </c>
      <c r="D44" s="24">
        <v>380</v>
      </c>
      <c r="E44" s="24">
        <v>130.5</v>
      </c>
      <c r="F44" s="25">
        <v>132</v>
      </c>
      <c r="G44" s="17">
        <v>275</v>
      </c>
      <c r="H44" s="17">
        <v>287</v>
      </c>
      <c r="I44" s="17">
        <v>300</v>
      </c>
    </row>
    <row r="45" spans="1:9" s="2" customFormat="1" ht="51.75" customHeight="1" outlineLevel="2" x14ac:dyDescent="0.2">
      <c r="A45" s="7" t="s">
        <v>145</v>
      </c>
      <c r="B45" s="34" t="s">
        <v>173</v>
      </c>
      <c r="C45" s="35"/>
      <c r="D45" s="29"/>
      <c r="E45" s="29">
        <f>E46</f>
        <v>41.7</v>
      </c>
      <c r="F45" s="21">
        <f>F46</f>
        <v>42</v>
      </c>
      <c r="G45" s="17"/>
      <c r="H45" s="17"/>
      <c r="I45" s="17"/>
    </row>
    <row r="46" spans="1:9" s="2" customFormat="1" ht="56.25" customHeight="1" outlineLevel="2" x14ac:dyDescent="0.2">
      <c r="A46" s="9" t="s">
        <v>171</v>
      </c>
      <c r="B46" s="33" t="s">
        <v>172</v>
      </c>
      <c r="C46" s="9" t="s">
        <v>99</v>
      </c>
      <c r="D46" s="24"/>
      <c r="E46" s="24">
        <v>41.7</v>
      </c>
      <c r="F46" s="22">
        <v>42</v>
      </c>
      <c r="G46" s="17"/>
      <c r="H46" s="17"/>
      <c r="I46" s="17"/>
    </row>
    <row r="47" spans="1:9" ht="45" customHeight="1" outlineLevel="1" x14ac:dyDescent="0.2">
      <c r="A47" s="7" t="s">
        <v>138</v>
      </c>
      <c r="B47" s="11" t="s">
        <v>28</v>
      </c>
      <c r="C47" s="9"/>
      <c r="D47" s="29">
        <f>D48+D49+D50+D51+D52</f>
        <v>4850</v>
      </c>
      <c r="E47" s="29">
        <f>E48+E49+E50+E51+E52</f>
        <v>4246.5</v>
      </c>
      <c r="F47" s="21">
        <f>F48+F49+F50+F51+F52</f>
        <v>5717</v>
      </c>
      <c r="G47" s="16">
        <v>5200</v>
      </c>
      <c r="H47" s="16">
        <v>4800</v>
      </c>
      <c r="I47" s="16">
        <v>4700</v>
      </c>
    </row>
    <row r="48" spans="1:9" ht="122.45" customHeight="1" outlineLevel="2" x14ac:dyDescent="0.2">
      <c r="A48" s="9" t="s">
        <v>88</v>
      </c>
      <c r="B48" s="13" t="s">
        <v>29</v>
      </c>
      <c r="C48" s="9" t="s">
        <v>99</v>
      </c>
      <c r="D48" s="24">
        <v>1300</v>
      </c>
      <c r="E48" s="24">
        <v>758.5</v>
      </c>
      <c r="F48" s="22">
        <v>1747</v>
      </c>
      <c r="G48" s="17">
        <v>800</v>
      </c>
      <c r="H48" s="17">
        <v>500</v>
      </c>
      <c r="I48" s="17">
        <v>500</v>
      </c>
    </row>
    <row r="49" spans="1:9" ht="72.75" customHeight="1" outlineLevel="2" x14ac:dyDescent="0.2">
      <c r="A49" s="9" t="s">
        <v>89</v>
      </c>
      <c r="B49" s="12" t="s">
        <v>30</v>
      </c>
      <c r="C49" s="9" t="s">
        <v>99</v>
      </c>
      <c r="D49" s="24">
        <v>0</v>
      </c>
      <c r="E49" s="24">
        <v>1624.7</v>
      </c>
      <c r="F49" s="22">
        <v>2067</v>
      </c>
      <c r="G49" s="17">
        <v>3000</v>
      </c>
      <c r="H49" s="17">
        <v>3000</v>
      </c>
      <c r="I49" s="17">
        <v>3000</v>
      </c>
    </row>
    <row r="50" spans="1:9" s="2" customFormat="1" ht="66.75" customHeight="1" outlineLevel="2" x14ac:dyDescent="0.2">
      <c r="A50" s="9" t="s">
        <v>144</v>
      </c>
      <c r="B50" s="33" t="s">
        <v>170</v>
      </c>
      <c r="C50" s="9" t="s">
        <v>99</v>
      </c>
      <c r="D50" s="24">
        <v>2500</v>
      </c>
      <c r="E50" s="24">
        <v>89.4</v>
      </c>
      <c r="F50" s="22"/>
      <c r="G50" s="17"/>
      <c r="H50" s="17"/>
      <c r="I50" s="17"/>
    </row>
    <row r="51" spans="1:9" ht="78" customHeight="1" outlineLevel="2" x14ac:dyDescent="0.2">
      <c r="A51" s="9" t="s">
        <v>90</v>
      </c>
      <c r="B51" s="12" t="s">
        <v>31</v>
      </c>
      <c r="C51" s="9" t="s">
        <v>99</v>
      </c>
      <c r="D51" s="24">
        <v>500</v>
      </c>
      <c r="E51" s="24">
        <v>455.8</v>
      </c>
      <c r="F51" s="22" t="s">
        <v>143</v>
      </c>
      <c r="G51" s="17">
        <v>400</v>
      </c>
      <c r="H51" s="17">
        <v>300</v>
      </c>
      <c r="I51" s="17">
        <v>200</v>
      </c>
    </row>
    <row r="52" spans="1:9" ht="114" customHeight="1" outlineLevel="2" x14ac:dyDescent="0.2">
      <c r="A52" s="9" t="s">
        <v>91</v>
      </c>
      <c r="B52" s="13" t="s">
        <v>32</v>
      </c>
      <c r="C52" s="9" t="s">
        <v>99</v>
      </c>
      <c r="D52" s="24">
        <v>550</v>
      </c>
      <c r="E52" s="24">
        <v>1318.1</v>
      </c>
      <c r="F52" s="22">
        <v>1436</v>
      </c>
      <c r="G52" s="17">
        <v>1000</v>
      </c>
      <c r="H52" s="17">
        <v>1000</v>
      </c>
      <c r="I52" s="17">
        <v>1000</v>
      </c>
    </row>
    <row r="53" spans="1:9" ht="32.25" customHeight="1" outlineLevel="1" x14ac:dyDescent="0.2">
      <c r="A53" s="7" t="s">
        <v>119</v>
      </c>
      <c r="B53" s="11" t="s">
        <v>33</v>
      </c>
      <c r="C53" s="8"/>
      <c r="D53" s="29">
        <f>D54+D55+D56+D57+D58+D59+D61+D62+D63+D65+D67+D68+D69</f>
        <v>3500</v>
      </c>
      <c r="E53" s="29">
        <f>E54+E55+E56+E57+E58+E59+E61+E62+E63+E65+E67+E68+E69+E60+E64+E66</f>
        <v>2668.2999999999997</v>
      </c>
      <c r="F53" s="29">
        <f>F54+F55+F56+F57+F58+F59+F61+F62+F63+F65+F67+F68+F69+F60+F64+F66</f>
        <v>3500</v>
      </c>
      <c r="G53" s="16">
        <v>3500</v>
      </c>
      <c r="H53" s="16">
        <v>3600</v>
      </c>
      <c r="I53" s="16">
        <v>3700</v>
      </c>
    </row>
    <row r="54" spans="1:9" ht="89.1" customHeight="1" outlineLevel="2" x14ac:dyDescent="0.2">
      <c r="A54" s="9" t="s">
        <v>100</v>
      </c>
      <c r="B54" s="12" t="s">
        <v>34</v>
      </c>
      <c r="C54" s="9" t="s">
        <v>82</v>
      </c>
      <c r="D54" s="24">
        <v>111</v>
      </c>
      <c r="E54" s="24">
        <v>39.5</v>
      </c>
      <c r="F54" s="22">
        <v>45</v>
      </c>
      <c r="G54" s="17">
        <v>70</v>
      </c>
      <c r="H54" s="17">
        <v>70</v>
      </c>
      <c r="I54" s="17">
        <v>70</v>
      </c>
    </row>
    <row r="55" spans="1:9" ht="75" customHeight="1" outlineLevel="2" x14ac:dyDescent="0.2">
      <c r="A55" s="9" t="s">
        <v>101</v>
      </c>
      <c r="B55" s="12" t="s">
        <v>35</v>
      </c>
      <c r="C55" s="9" t="s">
        <v>82</v>
      </c>
      <c r="D55" s="24">
        <v>12</v>
      </c>
      <c r="E55" s="24">
        <v>9.5</v>
      </c>
      <c r="F55" s="22">
        <v>9.8000000000000007</v>
      </c>
      <c r="G55" s="17">
        <v>18</v>
      </c>
      <c r="H55" s="17">
        <v>18</v>
      </c>
      <c r="I55" s="17">
        <v>18</v>
      </c>
    </row>
    <row r="56" spans="1:9" ht="78" customHeight="1" outlineLevel="2" x14ac:dyDescent="0.2">
      <c r="A56" s="9" t="s">
        <v>102</v>
      </c>
      <c r="B56" s="12" t="s">
        <v>36</v>
      </c>
      <c r="C56" s="9" t="s">
        <v>82</v>
      </c>
      <c r="D56" s="24">
        <v>37</v>
      </c>
      <c r="E56" s="24">
        <v>53.1</v>
      </c>
      <c r="F56" s="22">
        <v>63</v>
      </c>
      <c r="G56" s="17">
        <v>73</v>
      </c>
      <c r="H56" s="17">
        <v>73</v>
      </c>
      <c r="I56" s="17">
        <v>73</v>
      </c>
    </row>
    <row r="57" spans="1:9" ht="78" customHeight="1" outlineLevel="2" x14ac:dyDescent="0.2">
      <c r="A57" s="9" t="s">
        <v>103</v>
      </c>
      <c r="B57" s="12" t="s">
        <v>37</v>
      </c>
      <c r="C57" s="9" t="s">
        <v>104</v>
      </c>
      <c r="D57" s="24">
        <v>30</v>
      </c>
      <c r="E57" s="24">
        <v>78.2</v>
      </c>
      <c r="F57" s="22">
        <v>78</v>
      </c>
      <c r="G57" s="17">
        <v>80</v>
      </c>
      <c r="H57" s="17">
        <v>80</v>
      </c>
      <c r="I57" s="17">
        <v>80</v>
      </c>
    </row>
    <row r="58" spans="1:9" ht="63" customHeight="1" outlineLevel="2" x14ac:dyDescent="0.2">
      <c r="A58" s="9" t="s">
        <v>105</v>
      </c>
      <c r="B58" s="12" t="s">
        <v>38</v>
      </c>
      <c r="C58" s="9" t="s">
        <v>104</v>
      </c>
      <c r="D58" s="24">
        <v>15</v>
      </c>
      <c r="E58" s="24">
        <v>21.1</v>
      </c>
      <c r="F58" s="22">
        <v>15</v>
      </c>
      <c r="G58" s="17">
        <v>25</v>
      </c>
      <c r="H58" s="17">
        <v>25</v>
      </c>
      <c r="I58" s="17">
        <v>25</v>
      </c>
    </row>
    <row r="59" spans="1:9" ht="43.5" customHeight="1" outlineLevel="2" x14ac:dyDescent="0.2">
      <c r="A59" s="9" t="s">
        <v>106</v>
      </c>
      <c r="B59" s="12" t="s">
        <v>39</v>
      </c>
      <c r="C59" s="9" t="s">
        <v>108</v>
      </c>
      <c r="D59" s="24">
        <v>54</v>
      </c>
      <c r="E59" s="24"/>
      <c r="F59" s="22">
        <v>3</v>
      </c>
      <c r="G59" s="17">
        <v>5</v>
      </c>
      <c r="H59" s="17">
        <v>5</v>
      </c>
      <c r="I59" s="17">
        <v>5</v>
      </c>
    </row>
    <row r="60" spans="1:9" s="2" customFormat="1" ht="65.25" customHeight="1" outlineLevel="2" x14ac:dyDescent="0.2">
      <c r="A60" s="9" t="s">
        <v>169</v>
      </c>
      <c r="B60" s="33" t="s">
        <v>168</v>
      </c>
      <c r="C60" s="9" t="s">
        <v>108</v>
      </c>
      <c r="D60" s="24"/>
      <c r="E60" s="24">
        <v>8</v>
      </c>
      <c r="F60" s="22"/>
      <c r="G60" s="17"/>
      <c r="H60" s="17"/>
      <c r="I60" s="17"/>
    </row>
    <row r="61" spans="1:9" ht="43.5" customHeight="1" outlineLevel="2" x14ac:dyDescent="0.2">
      <c r="A61" s="9" t="s">
        <v>107</v>
      </c>
      <c r="B61" s="12" t="s">
        <v>40</v>
      </c>
      <c r="C61" s="9" t="s">
        <v>108</v>
      </c>
      <c r="D61" s="24">
        <v>70</v>
      </c>
      <c r="E61" s="24">
        <v>24</v>
      </c>
      <c r="F61" s="22">
        <v>24</v>
      </c>
      <c r="G61" s="17">
        <v>50</v>
      </c>
      <c r="H61" s="17">
        <v>50</v>
      </c>
      <c r="I61" s="17">
        <v>50</v>
      </c>
    </row>
    <row r="62" spans="1:9" ht="33.4" customHeight="1" outlineLevel="2" x14ac:dyDescent="0.2">
      <c r="A62" s="19" t="s">
        <v>112</v>
      </c>
      <c r="B62" s="12" t="s">
        <v>41</v>
      </c>
      <c r="C62" s="9" t="s">
        <v>111</v>
      </c>
      <c r="D62" s="24">
        <v>70</v>
      </c>
      <c r="E62" s="24">
        <v>132</v>
      </c>
      <c r="F62" s="22">
        <v>114</v>
      </c>
      <c r="G62" s="17">
        <v>100</v>
      </c>
      <c r="H62" s="17">
        <v>100</v>
      </c>
      <c r="I62" s="17">
        <v>100</v>
      </c>
    </row>
    <row r="63" spans="1:9" ht="75.75" customHeight="1" outlineLevel="2" x14ac:dyDescent="0.2">
      <c r="A63" s="9" t="s">
        <v>109</v>
      </c>
      <c r="B63" s="12" t="s">
        <v>42</v>
      </c>
      <c r="C63" s="9" t="s">
        <v>104</v>
      </c>
      <c r="D63" s="24">
        <v>1</v>
      </c>
      <c r="E63" s="24">
        <v>30.5</v>
      </c>
      <c r="F63" s="22">
        <v>31</v>
      </c>
      <c r="G63" s="17">
        <v>30</v>
      </c>
      <c r="H63" s="17">
        <v>30</v>
      </c>
      <c r="I63" s="17">
        <v>30</v>
      </c>
    </row>
    <row r="64" spans="1:9" s="2" customFormat="1" ht="83.25" customHeight="1" outlineLevel="2" x14ac:dyDescent="0.2">
      <c r="A64" s="9" t="s">
        <v>167</v>
      </c>
      <c r="B64" s="33" t="s">
        <v>166</v>
      </c>
      <c r="C64" s="9" t="s">
        <v>104</v>
      </c>
      <c r="D64" s="24"/>
      <c r="E64" s="24">
        <v>20</v>
      </c>
      <c r="F64" s="22"/>
      <c r="G64" s="17"/>
      <c r="H64" s="17"/>
      <c r="I64" s="17"/>
    </row>
    <row r="65" spans="1:9" ht="48" customHeight="1" outlineLevel="2" x14ac:dyDescent="0.2">
      <c r="A65" s="9" t="s">
        <v>110</v>
      </c>
      <c r="B65" s="12" t="s">
        <v>43</v>
      </c>
      <c r="C65" s="9" t="s">
        <v>104</v>
      </c>
      <c r="D65" s="24">
        <v>200</v>
      </c>
      <c r="E65" s="24">
        <v>195.5</v>
      </c>
      <c r="F65" s="22">
        <v>200</v>
      </c>
      <c r="G65" s="17">
        <v>200</v>
      </c>
      <c r="H65" s="17">
        <v>200</v>
      </c>
      <c r="I65" s="17">
        <v>200</v>
      </c>
    </row>
    <row r="66" spans="1:9" s="2" customFormat="1" ht="100.5" customHeight="1" outlineLevel="2" x14ac:dyDescent="0.2">
      <c r="A66" s="9" t="s">
        <v>163</v>
      </c>
      <c r="B66" s="33" t="s">
        <v>165</v>
      </c>
      <c r="C66" s="19" t="s">
        <v>164</v>
      </c>
      <c r="D66" s="24"/>
      <c r="E66" s="24">
        <v>49.9</v>
      </c>
      <c r="F66" s="22"/>
      <c r="G66" s="17"/>
      <c r="H66" s="17"/>
      <c r="I66" s="17"/>
    </row>
    <row r="67" spans="1:9" ht="55.5" customHeight="1" outlineLevel="2" x14ac:dyDescent="0.2">
      <c r="A67" s="19" t="s">
        <v>113</v>
      </c>
      <c r="B67" s="12" t="s">
        <v>44</v>
      </c>
      <c r="C67" s="10" t="s">
        <v>114</v>
      </c>
      <c r="D67" s="24">
        <v>300</v>
      </c>
      <c r="E67" s="24">
        <v>3.9</v>
      </c>
      <c r="F67" s="22">
        <v>4</v>
      </c>
      <c r="G67" s="17">
        <v>10</v>
      </c>
      <c r="H67" s="17">
        <v>10</v>
      </c>
      <c r="I67" s="17">
        <v>10</v>
      </c>
    </row>
    <row r="68" spans="1:9" ht="89.1" customHeight="1" outlineLevel="2" x14ac:dyDescent="0.2">
      <c r="A68" s="9" t="s">
        <v>116</v>
      </c>
      <c r="B68" s="12" t="s">
        <v>45</v>
      </c>
      <c r="C68" s="9" t="s">
        <v>115</v>
      </c>
      <c r="D68" s="24">
        <v>500</v>
      </c>
      <c r="E68" s="24">
        <v>640.29999999999995</v>
      </c>
      <c r="F68" s="22">
        <v>690</v>
      </c>
      <c r="G68" s="17">
        <v>500</v>
      </c>
      <c r="H68" s="17">
        <v>500</v>
      </c>
      <c r="I68" s="17">
        <v>500</v>
      </c>
    </row>
    <row r="69" spans="1:9" ht="216.75" customHeight="1" outlineLevel="2" x14ac:dyDescent="0.2">
      <c r="A69" s="9" t="s">
        <v>117</v>
      </c>
      <c r="B69" s="10" t="s">
        <v>46</v>
      </c>
      <c r="C69" s="20" t="s">
        <v>118</v>
      </c>
      <c r="D69" s="24">
        <v>2100</v>
      </c>
      <c r="E69" s="24">
        <v>1362.8</v>
      </c>
      <c r="F69" s="22">
        <v>2223.1999999999998</v>
      </c>
      <c r="G69" s="17">
        <v>2339</v>
      </c>
      <c r="H69" s="17">
        <v>2439</v>
      </c>
      <c r="I69" s="17">
        <v>2539</v>
      </c>
    </row>
    <row r="70" spans="1:9" s="2" customFormat="1" ht="56.25" customHeight="1" outlineLevel="2" x14ac:dyDescent="0.2">
      <c r="A70" s="7" t="s">
        <v>153</v>
      </c>
      <c r="B70" s="34" t="s">
        <v>162</v>
      </c>
      <c r="C70" s="20"/>
      <c r="D70" s="29"/>
      <c r="E70" s="29">
        <f>E72+E71</f>
        <v>695.4</v>
      </c>
      <c r="F70" s="29">
        <f>F72+F71</f>
        <v>35</v>
      </c>
      <c r="G70" s="29"/>
      <c r="H70" s="29"/>
      <c r="I70" s="29"/>
    </row>
    <row r="71" spans="1:9" s="2" customFormat="1" ht="56.25" customHeight="1" outlineLevel="2" x14ac:dyDescent="0.2">
      <c r="A71" s="9" t="s">
        <v>154</v>
      </c>
      <c r="B71" s="33" t="s">
        <v>160</v>
      </c>
      <c r="C71" s="20" t="s">
        <v>99</v>
      </c>
      <c r="D71" s="29"/>
      <c r="E71" s="24">
        <v>659.9</v>
      </c>
      <c r="F71" s="21"/>
      <c r="G71" s="17"/>
      <c r="H71" s="17"/>
      <c r="I71" s="17"/>
    </row>
    <row r="72" spans="1:9" s="2" customFormat="1" ht="48.75" customHeight="1" outlineLevel="2" x14ac:dyDescent="0.2">
      <c r="A72" s="9" t="s">
        <v>142</v>
      </c>
      <c r="B72" s="33" t="s">
        <v>161</v>
      </c>
      <c r="C72" s="20" t="s">
        <v>99</v>
      </c>
      <c r="D72" s="24"/>
      <c r="E72" s="24">
        <v>35.5</v>
      </c>
      <c r="F72" s="22">
        <v>35</v>
      </c>
      <c r="G72" s="17"/>
      <c r="H72" s="17"/>
      <c r="I72" s="17"/>
    </row>
    <row r="73" spans="1:9" ht="25.5" customHeight="1" x14ac:dyDescent="0.2">
      <c r="A73" s="7" t="s">
        <v>139</v>
      </c>
      <c r="B73" s="11" t="s">
        <v>47</v>
      </c>
      <c r="C73" s="8"/>
      <c r="D73" s="30">
        <f>D74+D95+D97+D100</f>
        <v>711123.9</v>
      </c>
      <c r="E73" s="30">
        <f>E74+E95+E97+E100</f>
        <v>496731.20000000007</v>
      </c>
      <c r="F73" s="55">
        <f>F74+F95+F97+F100</f>
        <v>712399.2</v>
      </c>
      <c r="G73" s="16">
        <f>G74</f>
        <v>571776.4</v>
      </c>
      <c r="H73" s="16">
        <v>504226.7</v>
      </c>
      <c r="I73" s="16">
        <v>504570.4</v>
      </c>
    </row>
    <row r="74" spans="1:9" ht="60" customHeight="1" outlineLevel="1" x14ac:dyDescent="0.2">
      <c r="A74" s="7" t="s">
        <v>140</v>
      </c>
      <c r="B74" s="11" t="s">
        <v>48</v>
      </c>
      <c r="C74" s="8"/>
      <c r="D74" s="30">
        <f>SUM(D75:D94)</f>
        <v>706226.70000000007</v>
      </c>
      <c r="E74" s="30">
        <f t="shared" ref="E74:I74" si="1">SUM(E75:E94)</f>
        <v>494019.80000000005</v>
      </c>
      <c r="F74" s="30">
        <f t="shared" si="1"/>
        <v>707349.79999999993</v>
      </c>
      <c r="G74" s="30">
        <f t="shared" si="1"/>
        <v>571776.4</v>
      </c>
      <c r="H74" s="30">
        <f t="shared" si="1"/>
        <v>504226.7</v>
      </c>
      <c r="I74" s="30">
        <f t="shared" si="1"/>
        <v>504570.4</v>
      </c>
    </row>
    <row r="75" spans="1:9" ht="44.25" customHeight="1" outlineLevel="2" x14ac:dyDescent="0.2">
      <c r="A75" s="19" t="s">
        <v>198</v>
      </c>
      <c r="B75" s="12" t="s">
        <v>49</v>
      </c>
      <c r="C75" s="33" t="s">
        <v>186</v>
      </c>
      <c r="D75" s="23">
        <v>8016.2</v>
      </c>
      <c r="E75" s="23">
        <v>6012.2</v>
      </c>
      <c r="F75" s="25">
        <v>8016.2</v>
      </c>
      <c r="G75" s="17">
        <v>19825.8</v>
      </c>
      <c r="H75" s="17">
        <v>1298.7</v>
      </c>
      <c r="I75" s="17">
        <v>1235.5999999999999</v>
      </c>
    </row>
    <row r="76" spans="1:9" ht="52.5" customHeight="1" outlineLevel="2" x14ac:dyDescent="0.2">
      <c r="A76" s="19" t="s">
        <v>199</v>
      </c>
      <c r="B76" s="12" t="s">
        <v>50</v>
      </c>
      <c r="C76" s="33" t="s">
        <v>186</v>
      </c>
      <c r="D76" s="23">
        <v>51253.599999999999</v>
      </c>
      <c r="E76" s="23">
        <v>40812.300000000003</v>
      </c>
      <c r="F76" s="25">
        <v>69760.100000000006</v>
      </c>
      <c r="G76" s="17">
        <v>32121.3</v>
      </c>
      <c r="H76" s="17"/>
      <c r="I76" s="17"/>
    </row>
    <row r="77" spans="1:9" s="2" customFormat="1" ht="52.5" customHeight="1" outlineLevel="2" x14ac:dyDescent="0.2">
      <c r="A77" s="48" t="s">
        <v>212</v>
      </c>
      <c r="B77" s="33" t="s">
        <v>213</v>
      </c>
      <c r="C77" s="33" t="s">
        <v>99</v>
      </c>
      <c r="D77" s="23">
        <v>392.2</v>
      </c>
      <c r="E77" s="23"/>
      <c r="F77" s="25">
        <v>392.2</v>
      </c>
      <c r="G77" s="17"/>
      <c r="H77" s="17"/>
      <c r="I77" s="17"/>
    </row>
    <row r="78" spans="1:9" s="2" customFormat="1" ht="97.5" customHeight="1" outlineLevel="2" x14ac:dyDescent="0.2">
      <c r="A78" s="48" t="s">
        <v>216</v>
      </c>
      <c r="B78" s="33" t="s">
        <v>214</v>
      </c>
      <c r="C78" s="33" t="s">
        <v>99</v>
      </c>
      <c r="D78" s="23">
        <v>25008.400000000001</v>
      </c>
      <c r="E78" s="23">
        <v>9483.9</v>
      </c>
      <c r="F78" s="25">
        <v>25008.400000000001</v>
      </c>
      <c r="G78" s="17"/>
      <c r="H78" s="17"/>
      <c r="I78" s="17"/>
    </row>
    <row r="79" spans="1:9" s="2" customFormat="1" ht="63" customHeight="1" outlineLevel="2" x14ac:dyDescent="0.2">
      <c r="A79" s="48" t="s">
        <v>217</v>
      </c>
      <c r="B79" s="33" t="s">
        <v>215</v>
      </c>
      <c r="C79" s="33" t="s">
        <v>99</v>
      </c>
      <c r="D79" s="23">
        <v>15517.9</v>
      </c>
      <c r="E79" s="23">
        <v>6188.5</v>
      </c>
      <c r="F79" s="25">
        <v>15517.9</v>
      </c>
      <c r="G79" s="17"/>
      <c r="H79" s="17"/>
      <c r="I79" s="17"/>
    </row>
    <row r="80" spans="1:9" s="2" customFormat="1" ht="73.5" customHeight="1" outlineLevel="2" x14ac:dyDescent="0.2">
      <c r="A80" s="48" t="s">
        <v>219</v>
      </c>
      <c r="B80" s="33" t="s">
        <v>218</v>
      </c>
      <c r="C80" s="42" t="s">
        <v>187</v>
      </c>
      <c r="D80" s="23">
        <v>1700</v>
      </c>
      <c r="E80" s="23">
        <v>1700</v>
      </c>
      <c r="F80" s="25">
        <v>1700</v>
      </c>
      <c r="G80" s="17"/>
      <c r="H80" s="17"/>
      <c r="I80" s="17"/>
    </row>
    <row r="81" spans="1:9" s="2" customFormat="1" ht="63" customHeight="1" outlineLevel="2" x14ac:dyDescent="0.2">
      <c r="A81" s="48" t="s">
        <v>232</v>
      </c>
      <c r="B81" s="33" t="s">
        <v>231</v>
      </c>
      <c r="C81" s="33" t="s">
        <v>184</v>
      </c>
      <c r="D81" s="23">
        <v>660.2</v>
      </c>
      <c r="E81" s="23">
        <v>590.1</v>
      </c>
      <c r="F81" s="25">
        <v>660.2</v>
      </c>
      <c r="G81" s="17"/>
      <c r="H81" s="17"/>
      <c r="I81" s="17"/>
    </row>
    <row r="82" spans="1:9" s="2" customFormat="1" ht="63" customHeight="1" outlineLevel="2" x14ac:dyDescent="0.2">
      <c r="A82" s="48" t="s">
        <v>230</v>
      </c>
      <c r="B82" s="33" t="s">
        <v>220</v>
      </c>
      <c r="C82" s="33" t="s">
        <v>187</v>
      </c>
      <c r="D82" s="23">
        <v>42049</v>
      </c>
      <c r="E82" s="23">
        <v>8388</v>
      </c>
      <c r="F82" s="25">
        <v>42049</v>
      </c>
      <c r="G82" s="17"/>
      <c r="H82" s="17"/>
      <c r="I82" s="17"/>
    </row>
    <row r="83" spans="1:9" s="2" customFormat="1" ht="109.5" customHeight="1" outlineLevel="2" x14ac:dyDescent="0.2">
      <c r="A83" s="48" t="s">
        <v>223</v>
      </c>
      <c r="B83" s="56" t="s">
        <v>221</v>
      </c>
      <c r="C83" s="33" t="s">
        <v>184</v>
      </c>
      <c r="D83" s="23">
        <v>1268.8</v>
      </c>
      <c r="E83" s="23">
        <v>588.1</v>
      </c>
      <c r="F83" s="25">
        <v>1268.8</v>
      </c>
      <c r="G83" s="17"/>
      <c r="H83" s="17"/>
      <c r="I83" s="17"/>
    </row>
    <row r="84" spans="1:9" ht="169.5" customHeight="1" outlineLevel="2" x14ac:dyDescent="0.2">
      <c r="A84" s="19" t="s">
        <v>200</v>
      </c>
      <c r="B84" s="47" t="s">
        <v>51</v>
      </c>
      <c r="C84" s="43" t="s">
        <v>202</v>
      </c>
      <c r="D84" s="23">
        <v>58822.6</v>
      </c>
      <c r="E84" s="23">
        <v>49511.3</v>
      </c>
      <c r="F84" s="25">
        <v>44775.9</v>
      </c>
      <c r="G84" s="17">
        <v>25277.4</v>
      </c>
      <c r="H84" s="17">
        <v>7735.6</v>
      </c>
      <c r="I84" s="17">
        <v>7735.6</v>
      </c>
    </row>
    <row r="85" spans="1:9" ht="82.5" customHeight="1" outlineLevel="2" x14ac:dyDescent="0.2">
      <c r="A85" s="19" t="s">
        <v>141</v>
      </c>
      <c r="B85" s="38" t="s">
        <v>52</v>
      </c>
      <c r="C85" s="43" t="s">
        <v>209</v>
      </c>
      <c r="D85" s="23">
        <v>27172.799999999999</v>
      </c>
      <c r="E85" s="23">
        <v>26734.400000000001</v>
      </c>
      <c r="F85" s="25">
        <v>24237.8</v>
      </c>
      <c r="G85" s="17">
        <v>30561.5</v>
      </c>
      <c r="H85" s="17">
        <v>31047.599999999999</v>
      </c>
      <c r="I85" s="17">
        <v>31355.4</v>
      </c>
    </row>
    <row r="86" spans="1:9" ht="100.15" customHeight="1" outlineLevel="2" x14ac:dyDescent="0.2">
      <c r="A86" s="39" t="s">
        <v>201</v>
      </c>
      <c r="B86" s="40" t="s">
        <v>53</v>
      </c>
      <c r="C86" s="41" t="s">
        <v>187</v>
      </c>
      <c r="D86" s="46">
        <v>9125.6</v>
      </c>
      <c r="E86" s="23">
        <v>5308.2</v>
      </c>
      <c r="F86" s="25">
        <v>8716.5</v>
      </c>
      <c r="G86" s="17">
        <v>6814.4</v>
      </c>
      <c r="H86" s="17">
        <v>7141.6</v>
      </c>
      <c r="I86" s="17">
        <v>7141.6</v>
      </c>
    </row>
    <row r="87" spans="1:9" ht="78" customHeight="1" outlineLevel="2" x14ac:dyDescent="0.2">
      <c r="A87" s="19" t="s">
        <v>196</v>
      </c>
      <c r="B87" s="12" t="s">
        <v>55</v>
      </c>
      <c r="C87" s="33" t="s">
        <v>99</v>
      </c>
      <c r="D87" s="23">
        <v>0</v>
      </c>
      <c r="E87" s="23">
        <v>0</v>
      </c>
      <c r="F87" s="25">
        <v>7.4</v>
      </c>
      <c r="G87" s="52">
        <v>213.4</v>
      </c>
      <c r="H87" s="52">
        <v>14.3</v>
      </c>
      <c r="I87" s="52">
        <v>23.1</v>
      </c>
    </row>
    <row r="88" spans="1:9" s="2" customFormat="1" ht="78" customHeight="1" outlineLevel="2" x14ac:dyDescent="0.2">
      <c r="A88" s="48" t="s">
        <v>211</v>
      </c>
      <c r="B88" s="33" t="s">
        <v>210</v>
      </c>
      <c r="C88" s="33" t="s">
        <v>99</v>
      </c>
      <c r="D88" s="23">
        <v>3757.7</v>
      </c>
      <c r="E88" s="23">
        <v>3757.7</v>
      </c>
      <c r="F88" s="25">
        <v>3757.7</v>
      </c>
      <c r="G88" s="17"/>
      <c r="H88" s="17"/>
      <c r="I88" s="17"/>
    </row>
    <row r="89" spans="1:9" s="2" customFormat="1" ht="78" customHeight="1" outlineLevel="2" x14ac:dyDescent="0.2">
      <c r="A89" s="48" t="s">
        <v>197</v>
      </c>
      <c r="B89" s="33" t="s">
        <v>54</v>
      </c>
      <c r="C89" s="33" t="s">
        <v>186</v>
      </c>
      <c r="D89" s="23">
        <v>2224.4</v>
      </c>
      <c r="E89" s="23">
        <v>1668.3</v>
      </c>
      <c r="F89" s="25">
        <v>2224.4</v>
      </c>
      <c r="G89" s="17">
        <v>2377.4</v>
      </c>
      <c r="H89" s="17">
        <v>2403.6999999999998</v>
      </c>
      <c r="I89" s="17">
        <v>2493.9</v>
      </c>
    </row>
    <row r="90" spans="1:9" ht="111.4" customHeight="1" outlineLevel="2" x14ac:dyDescent="0.2">
      <c r="A90" s="19" t="s">
        <v>195</v>
      </c>
      <c r="B90" s="13" t="s">
        <v>56</v>
      </c>
      <c r="C90" s="33" t="s">
        <v>99</v>
      </c>
      <c r="D90" s="23">
        <v>744.8</v>
      </c>
      <c r="E90" s="23">
        <v>744.8</v>
      </c>
      <c r="F90" s="25">
        <v>744.8</v>
      </c>
      <c r="G90" s="17">
        <v>1489.6</v>
      </c>
      <c r="H90" s="17">
        <v>1489.6</v>
      </c>
      <c r="I90" s="17">
        <v>1489.6</v>
      </c>
    </row>
    <row r="91" spans="1:9" ht="52.5" customHeight="1" outlineLevel="2" x14ac:dyDescent="0.2">
      <c r="A91" s="19" t="s">
        <v>194</v>
      </c>
      <c r="B91" s="12" t="s">
        <v>57</v>
      </c>
      <c r="C91" s="33" t="s">
        <v>186</v>
      </c>
      <c r="D91" s="23">
        <v>134.6</v>
      </c>
      <c r="E91" s="23">
        <v>101</v>
      </c>
      <c r="F91" s="25">
        <v>134.6</v>
      </c>
      <c r="G91" s="17">
        <v>133.4</v>
      </c>
      <c r="H91" s="17">
        <v>133.4</v>
      </c>
      <c r="I91" s="17">
        <v>133.4</v>
      </c>
    </row>
    <row r="92" spans="1:9" ht="50.25" customHeight="1" outlineLevel="2" x14ac:dyDescent="0.2">
      <c r="A92" s="19" t="s">
        <v>193</v>
      </c>
      <c r="B92" s="12" t="s">
        <v>58</v>
      </c>
      <c r="C92" s="33" t="s">
        <v>187</v>
      </c>
      <c r="D92" s="23">
        <v>445377</v>
      </c>
      <c r="E92" s="23">
        <v>319557.40000000002</v>
      </c>
      <c r="F92" s="25">
        <v>445377</v>
      </c>
      <c r="G92" s="17">
        <v>452962.2</v>
      </c>
      <c r="H92" s="17">
        <v>452962.2</v>
      </c>
      <c r="I92" s="17">
        <v>452962.2</v>
      </c>
    </row>
    <row r="93" spans="1:9" s="2" customFormat="1" ht="96" customHeight="1" outlineLevel="2" x14ac:dyDescent="0.2">
      <c r="A93" s="19" t="s">
        <v>191</v>
      </c>
      <c r="B93" s="33" t="s">
        <v>203</v>
      </c>
      <c r="C93" s="33" t="s">
        <v>192</v>
      </c>
      <c r="D93" s="45">
        <v>500.9</v>
      </c>
      <c r="E93" s="45">
        <v>373.6</v>
      </c>
      <c r="F93" s="53">
        <v>500.9</v>
      </c>
      <c r="G93" s="37"/>
      <c r="H93" s="37"/>
      <c r="I93" s="37"/>
    </row>
    <row r="94" spans="1:9" s="2" customFormat="1" ht="96" customHeight="1" outlineLevel="2" x14ac:dyDescent="0.2">
      <c r="A94" s="19" t="s">
        <v>190</v>
      </c>
      <c r="B94" s="33" t="s">
        <v>204</v>
      </c>
      <c r="C94" s="33" t="s">
        <v>186</v>
      </c>
      <c r="D94" s="45">
        <v>12500</v>
      </c>
      <c r="E94" s="45">
        <v>12500</v>
      </c>
      <c r="F94" s="53">
        <v>12500</v>
      </c>
      <c r="G94" s="37"/>
      <c r="H94" s="37"/>
      <c r="I94" s="37"/>
    </row>
    <row r="95" spans="1:9" s="2" customFormat="1" ht="33.75" customHeight="1" outlineLevel="2" x14ac:dyDescent="0.2">
      <c r="A95" s="7" t="s">
        <v>225</v>
      </c>
      <c r="B95" s="49" t="s">
        <v>224</v>
      </c>
      <c r="C95" s="33"/>
      <c r="D95" s="50">
        <f>D96</f>
        <v>4897.2</v>
      </c>
      <c r="E95" s="50">
        <f t="shared" ref="E95" si="2">E96</f>
        <v>2559.1999999999998</v>
      </c>
      <c r="F95" s="54">
        <f>F96</f>
        <v>4897.2</v>
      </c>
      <c r="G95" s="37"/>
      <c r="H95" s="37"/>
      <c r="I95" s="37"/>
    </row>
    <row r="96" spans="1:9" s="2" customFormat="1" ht="58.5" customHeight="1" outlineLevel="2" x14ac:dyDescent="0.2">
      <c r="A96" s="19" t="s">
        <v>189</v>
      </c>
      <c r="B96" s="33" t="s">
        <v>205</v>
      </c>
      <c r="C96" s="33" t="s">
        <v>99</v>
      </c>
      <c r="D96" s="45">
        <v>4897.2</v>
      </c>
      <c r="E96" s="45">
        <v>2559.1999999999998</v>
      </c>
      <c r="F96" s="53">
        <v>4897.2</v>
      </c>
      <c r="G96" s="37"/>
      <c r="H96" s="37"/>
      <c r="I96" s="37"/>
    </row>
    <row r="97" spans="1:9" s="2" customFormat="1" ht="108" customHeight="1" outlineLevel="2" x14ac:dyDescent="0.2">
      <c r="A97" s="7" t="s">
        <v>227</v>
      </c>
      <c r="B97" s="51" t="s">
        <v>226</v>
      </c>
      <c r="C97" s="33"/>
      <c r="D97" s="45"/>
      <c r="E97" s="45">
        <f>E98+E99</f>
        <v>210.4</v>
      </c>
      <c r="F97" s="45">
        <f>F98+F99</f>
        <v>210.4</v>
      </c>
      <c r="G97" s="37"/>
      <c r="H97" s="37"/>
      <c r="I97" s="37"/>
    </row>
    <row r="98" spans="1:9" s="2" customFormat="1" ht="54.75" customHeight="1" outlineLevel="2" x14ac:dyDescent="0.2">
      <c r="A98" s="19" t="s">
        <v>185</v>
      </c>
      <c r="B98" s="33" t="s">
        <v>206</v>
      </c>
      <c r="C98" s="33" t="s">
        <v>184</v>
      </c>
      <c r="D98" s="45"/>
      <c r="E98" s="45">
        <v>2</v>
      </c>
      <c r="F98" s="45">
        <v>2</v>
      </c>
      <c r="G98" s="37"/>
      <c r="H98" s="37"/>
      <c r="I98" s="37"/>
    </row>
    <row r="99" spans="1:9" s="2" customFormat="1" ht="92.25" customHeight="1" outlineLevel="2" x14ac:dyDescent="0.2">
      <c r="A99" s="19" t="s">
        <v>183</v>
      </c>
      <c r="B99" s="42" t="s">
        <v>207</v>
      </c>
      <c r="C99" s="33" t="s">
        <v>222</v>
      </c>
      <c r="D99" s="45"/>
      <c r="E99" s="45">
        <v>208.4</v>
      </c>
      <c r="F99" s="45">
        <v>208.4</v>
      </c>
      <c r="G99" s="37"/>
      <c r="H99" s="37"/>
      <c r="I99" s="37"/>
    </row>
    <row r="100" spans="1:9" s="2" customFormat="1" ht="92.25" customHeight="1" outlineLevel="2" x14ac:dyDescent="0.2">
      <c r="A100" s="7" t="s">
        <v>229</v>
      </c>
      <c r="B100" s="51" t="s">
        <v>228</v>
      </c>
      <c r="C100" s="34"/>
      <c r="D100" s="45"/>
      <c r="E100" s="50">
        <f>E101</f>
        <v>-58.2</v>
      </c>
      <c r="F100" s="50">
        <f>F101</f>
        <v>-58.2</v>
      </c>
      <c r="G100" s="37"/>
      <c r="H100" s="37"/>
      <c r="I100" s="37"/>
    </row>
    <row r="101" spans="1:9" ht="81.75" customHeight="1" x14ac:dyDescent="0.2">
      <c r="A101" s="19" t="s">
        <v>182</v>
      </c>
      <c r="B101" s="42" t="s">
        <v>208</v>
      </c>
      <c r="C101" s="33" t="s">
        <v>188</v>
      </c>
      <c r="D101" s="45"/>
      <c r="E101" s="44">
        <v>-58.2</v>
      </c>
      <c r="F101" s="44">
        <v>-58.2</v>
      </c>
      <c r="G101" s="37"/>
      <c r="H101" s="37"/>
      <c r="I101" s="37"/>
    </row>
    <row r="102" spans="1:9" ht="41.45" customHeight="1" x14ac:dyDescent="0.2"/>
    <row r="143" spans="1:2" ht="12.75" customHeight="1" x14ac:dyDescent="0.2">
      <c r="A143" s="3"/>
      <c r="B143" s="3"/>
    </row>
    <row r="144" spans="1:2" ht="12.75" customHeight="1" x14ac:dyDescent="0.2">
      <c r="A144" s="3"/>
      <c r="B144" s="3"/>
    </row>
    <row r="145" spans="1:2" ht="12.75" customHeight="1" x14ac:dyDescent="0.2">
      <c r="A145" s="3"/>
      <c r="B145" s="3"/>
    </row>
    <row r="146" spans="1:2" ht="12.75" customHeight="1" x14ac:dyDescent="0.2">
      <c r="A146" s="3"/>
      <c r="B146" s="3"/>
    </row>
    <row r="147" spans="1:2" ht="12.75" customHeight="1" x14ac:dyDescent="0.2">
      <c r="A147" s="3"/>
      <c r="B147" s="3"/>
    </row>
    <row r="148" spans="1:2" ht="12.75" customHeight="1" x14ac:dyDescent="0.2">
      <c r="A148" s="3"/>
      <c r="B148" s="3"/>
    </row>
    <row r="149" spans="1:2" ht="12.75" customHeight="1" x14ac:dyDescent="0.2">
      <c r="A149" s="3"/>
      <c r="B149" s="3"/>
    </row>
    <row r="150" spans="1:2" ht="12.75" customHeight="1" x14ac:dyDescent="0.2">
      <c r="A150" s="3"/>
      <c r="B150" s="3"/>
    </row>
    <row r="151" spans="1:2" ht="12.75" customHeight="1" x14ac:dyDescent="0.2">
      <c r="A151" s="3"/>
      <c r="B151" s="3"/>
    </row>
    <row r="152" spans="1:2" ht="12.75" customHeight="1" x14ac:dyDescent="0.2">
      <c r="A152" s="3"/>
      <c r="B152" s="3"/>
    </row>
    <row r="153" spans="1:2" ht="12.75" customHeight="1" x14ac:dyDescent="0.2">
      <c r="A153" s="3"/>
      <c r="B153" s="3"/>
    </row>
    <row r="154" spans="1:2" ht="12.75" customHeight="1" x14ac:dyDescent="0.2">
      <c r="A154" s="3"/>
      <c r="B154" s="3"/>
    </row>
    <row r="155" spans="1:2" ht="12.75" customHeight="1" x14ac:dyDescent="0.2">
      <c r="A155" s="3"/>
      <c r="B155" s="3"/>
    </row>
    <row r="156" spans="1:2" ht="12.75" customHeight="1" x14ac:dyDescent="0.2">
      <c r="A156" s="3"/>
      <c r="B156" s="3"/>
    </row>
    <row r="157" spans="1:2" ht="12.75" customHeight="1" x14ac:dyDescent="0.2">
      <c r="A157" s="3"/>
      <c r="B157" s="3"/>
    </row>
  </sheetData>
  <mergeCells count="6">
    <mergeCell ref="G5:I5"/>
    <mergeCell ref="A5:B5"/>
    <mergeCell ref="C5:C6"/>
    <mergeCell ref="D5:D6"/>
    <mergeCell ref="E5:E6"/>
    <mergeCell ref="F5:F6"/>
  </mergeCells>
  <pageMargins left="0.75" right="0.75" top="1" bottom="1" header="0.5" footer="0.5"/>
  <pageSetup paperSize="9"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доходов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rep:2.42.2.55</dc:description>
  <cp:lastModifiedBy>User</cp:lastModifiedBy>
  <cp:lastPrinted>2017-11-14T08:50:14Z</cp:lastPrinted>
  <dcterms:created xsi:type="dcterms:W3CDTF">2017-10-27T11:11:55Z</dcterms:created>
  <dcterms:modified xsi:type="dcterms:W3CDTF">2017-11-29T10:38:50Z</dcterms:modified>
</cp:coreProperties>
</file>