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8195" windowHeight="11565"/>
  </bookViews>
  <sheets>
    <sheet name="Лист1" sheetId="1" r:id="rId1"/>
    <sheet name="Лист2" sheetId="2" r:id="rId2"/>
  </sheets>
  <calcPr calcId="145621" concurrentCalc="0"/>
</workbook>
</file>

<file path=xl/calcChain.xml><?xml version="1.0" encoding="utf-8"?>
<calcChain xmlns="http://schemas.openxmlformats.org/spreadsheetml/2006/main">
  <c r="H78" i="2" l="1"/>
  <c r="P77" i="2"/>
  <c r="H77" i="2"/>
  <c r="P75" i="2"/>
  <c r="N75" i="2"/>
  <c r="H75" i="2"/>
  <c r="H73" i="2"/>
  <c r="H72" i="2"/>
  <c r="H71" i="2"/>
  <c r="P70" i="2"/>
  <c r="H68" i="2"/>
  <c r="H67" i="2"/>
  <c r="H66" i="2"/>
  <c r="P65" i="2"/>
  <c r="N65" i="2"/>
  <c r="H63" i="2"/>
  <c r="H62" i="2"/>
  <c r="H61" i="2"/>
  <c r="H60" i="2"/>
  <c r="P59" i="2"/>
  <c r="H57" i="2"/>
  <c r="H56" i="2"/>
  <c r="H55" i="2"/>
  <c r="H54" i="2"/>
  <c r="H53" i="2"/>
  <c r="H52" i="2"/>
  <c r="P51" i="2"/>
  <c r="H49" i="2"/>
  <c r="P48" i="2"/>
  <c r="H46" i="2"/>
  <c r="H45" i="2"/>
  <c r="H44" i="2"/>
  <c r="H43" i="2"/>
  <c r="H42" i="2"/>
  <c r="H41" i="2"/>
  <c r="H40" i="2"/>
  <c r="H39" i="2"/>
  <c r="H38" i="2"/>
  <c r="H37" i="2"/>
  <c r="H36" i="2"/>
  <c r="H35" i="2"/>
  <c r="P34" i="2"/>
  <c r="H34" i="2"/>
  <c r="H32" i="2"/>
  <c r="H31" i="2"/>
  <c r="H30" i="2"/>
  <c r="H29" i="2"/>
  <c r="H28" i="2"/>
  <c r="H27" i="2"/>
  <c r="H26" i="2"/>
  <c r="H25" i="2"/>
  <c r="H24" i="2"/>
  <c r="H23" i="2"/>
  <c r="P22" i="2"/>
  <c r="H22" i="2"/>
  <c r="H20" i="2"/>
  <c r="H19" i="2"/>
  <c r="H18" i="2"/>
  <c r="P17" i="2"/>
  <c r="H17" i="2"/>
  <c r="H15" i="2"/>
  <c r="P14" i="2"/>
  <c r="H14" i="2"/>
  <c r="H12" i="2"/>
  <c r="H11" i="2"/>
  <c r="P10" i="2"/>
  <c r="H10" i="2"/>
  <c r="P73" i="1"/>
  <c r="P75" i="1"/>
  <c r="P68" i="1"/>
  <c r="P63" i="1"/>
  <c r="P57" i="1"/>
  <c r="P49" i="1"/>
  <c r="P46" i="1"/>
  <c r="P32" i="1"/>
  <c r="P20" i="1"/>
  <c r="P15" i="1"/>
  <c r="P13" i="1"/>
  <c r="P10" i="1"/>
  <c r="H76" i="1"/>
  <c r="H75" i="1"/>
  <c r="H73" i="1"/>
  <c r="H71" i="1"/>
  <c r="H70" i="1"/>
  <c r="H69" i="1"/>
  <c r="N73" i="1"/>
  <c r="N63" i="1"/>
  <c r="H66" i="1"/>
  <c r="H65" i="1"/>
  <c r="H64" i="1"/>
  <c r="H61" i="1"/>
  <c r="H60" i="1"/>
  <c r="H59" i="1"/>
  <c r="H58" i="1"/>
  <c r="H55" i="1"/>
  <c r="H54" i="1"/>
  <c r="H53" i="1"/>
  <c r="H52" i="1"/>
  <c r="H51" i="1"/>
  <c r="H50" i="1"/>
  <c r="H47" i="1"/>
  <c r="H44" i="1"/>
  <c r="H43" i="1"/>
  <c r="H40" i="1"/>
  <c r="H39" i="1"/>
  <c r="H42" i="1"/>
  <c r="H41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1" i="1"/>
  <c r="H12" i="1"/>
  <c r="H10" i="1"/>
</calcChain>
</file>

<file path=xl/sharedStrings.xml><?xml version="1.0" encoding="utf-8"?>
<sst xmlns="http://schemas.openxmlformats.org/spreadsheetml/2006/main" count="564" uniqueCount="110">
  <si>
    <t>Учреждения, Организации</t>
  </si>
  <si>
    <t>Наименование услуги, работы:</t>
  </si>
  <si>
    <t>наименование показателя</t>
  </si>
  <si>
    <t>единица измерения</t>
  </si>
  <si>
    <t>утверждено в муниципальном задании на год</t>
  </si>
  <si>
    <t>% выполнения</t>
  </si>
  <si>
    <t>причина отклонения</t>
  </si>
  <si>
    <t>МБУК "СЦБС"</t>
  </si>
  <si>
    <r>
      <rPr>
        <b/>
        <sz val="10"/>
        <color theme="1"/>
        <rFont val="Times New Roman"/>
        <family val="1"/>
        <charset val="204"/>
      </rPr>
      <t>Услуга</t>
    </r>
    <r>
      <rPr>
        <sz val="10"/>
        <color theme="1"/>
        <rFont val="Times New Roman"/>
        <family val="1"/>
        <charset val="204"/>
      </rPr>
      <t xml:space="preserve"> - Библиотечное, библиографическое и информационное обслуживание пользователей библиотеки</t>
    </r>
  </si>
  <si>
    <t>количество посещений</t>
  </si>
  <si>
    <t>ед.</t>
  </si>
  <si>
    <r>
      <rPr>
        <b/>
        <sz val="10"/>
        <color theme="1"/>
        <rFont val="Times New Roman"/>
        <family val="1"/>
        <charset val="204"/>
      </rPr>
      <t>Работа</t>
    </r>
    <r>
      <rPr>
        <sz val="10"/>
        <color theme="1"/>
        <rFont val="Times New Roman"/>
        <family val="1"/>
        <charset val="204"/>
      </rPr>
      <t xml:space="preserve"> - Библиографическая обработка документов и создание каталогов</t>
    </r>
  </si>
  <si>
    <t>количество документов</t>
  </si>
  <si>
    <t>МБУК "СМО"</t>
  </si>
  <si>
    <r>
      <rPr>
        <b/>
        <sz val="10"/>
        <color theme="1"/>
        <rFont val="Times New Roman"/>
        <family val="1"/>
        <charset val="204"/>
      </rPr>
      <t>Услуга</t>
    </r>
    <r>
      <rPr>
        <sz val="10"/>
        <color theme="1"/>
        <rFont val="Times New Roman"/>
        <family val="1"/>
        <charset val="204"/>
      </rPr>
      <t xml:space="preserve"> - Публичный показ музейных предметов, музейных коллекций</t>
    </r>
  </si>
  <si>
    <t>человек</t>
  </si>
  <si>
    <r>
      <rPr>
        <b/>
        <sz val="10"/>
        <color theme="1"/>
        <rFont val="Times New Roman"/>
        <family val="1"/>
        <charset val="204"/>
      </rPr>
      <t>Работа</t>
    </r>
    <r>
      <rPr>
        <sz val="10"/>
        <color theme="1"/>
        <rFont val="Times New Roman"/>
        <family val="1"/>
        <charset val="204"/>
      </rPr>
      <t xml:space="preserve"> - Формирование, учет, изучение, обеспечение физического сохранения и безопасности музейных предметов и музейных коллекций</t>
    </r>
  </si>
  <si>
    <t>количество предметов</t>
  </si>
  <si>
    <t>МБУК "СЦСР"</t>
  </si>
  <si>
    <t>МБУК "СЦКС"</t>
  </si>
  <si>
    <t>количество участников мероприятий</t>
  </si>
  <si>
    <t>количество проведенных мероприятий</t>
  </si>
  <si>
    <r>
      <rPr>
        <b/>
        <sz val="10"/>
        <color theme="1"/>
        <rFont val="Times New Roman"/>
        <family val="1"/>
        <charset val="204"/>
      </rPr>
      <t>Работа</t>
    </r>
    <r>
      <rPr>
        <sz val="10"/>
        <color theme="1"/>
        <rFont val="Times New Roman"/>
        <family val="1"/>
        <charset val="204"/>
      </rPr>
      <t xml:space="preserve"> - Организация деятельности клубных формирований и формирований самодеятельного народного творчества</t>
    </r>
  </si>
  <si>
    <t>количество клубных формирований</t>
  </si>
  <si>
    <t>МБУК "СДНР "Зарань"</t>
  </si>
  <si>
    <t>МБОДО "ДШИ с.Зеленец"</t>
  </si>
  <si>
    <r>
      <rPr>
        <b/>
        <sz val="10"/>
        <color theme="1"/>
        <rFont val="Times New Roman"/>
        <family val="1"/>
        <charset val="204"/>
      </rPr>
      <t>Услуга</t>
    </r>
    <r>
      <rPr>
        <sz val="10"/>
        <color theme="1"/>
        <rFont val="Times New Roman"/>
        <family val="1"/>
        <charset val="204"/>
      </rPr>
      <t xml:space="preserve"> - Реализация дополнительных общеразвивающих программ </t>
    </r>
  </si>
  <si>
    <t>МБОДО "ДМШ с.Выльгорт"</t>
  </si>
  <si>
    <t>МБОДО "ДШИ с.Пажга"</t>
  </si>
  <si>
    <t>МБОДО "ДШХР с.Выльгорт"</t>
  </si>
  <si>
    <t>МАУ "ЦРФКиС"</t>
  </si>
  <si>
    <r>
      <rPr>
        <b/>
        <sz val="10"/>
        <color theme="1"/>
        <rFont val="Times New Roman"/>
        <family val="1"/>
        <charset val="204"/>
      </rPr>
      <t>Работа</t>
    </r>
    <r>
      <rPr>
        <sz val="10"/>
        <color theme="1"/>
        <rFont val="Times New Roman"/>
        <family val="1"/>
        <charset val="204"/>
      </rPr>
      <t xml:space="preserve"> - Проведение занятий физкультурно-спортивной направленности по месту проживания граждан</t>
    </r>
  </si>
  <si>
    <t>исполнено на отчетную дату</t>
  </si>
  <si>
    <r>
      <t xml:space="preserve">Показатель </t>
    </r>
    <r>
      <rPr>
        <b/>
        <sz val="10"/>
        <color theme="1"/>
        <rFont val="Times New Roman"/>
        <family val="1"/>
        <charset val="204"/>
      </rPr>
      <t>объема</t>
    </r>
    <r>
      <rPr>
        <sz val="10"/>
        <color theme="1"/>
        <rFont val="Times New Roman"/>
        <family val="1"/>
        <charset val="204"/>
      </rPr>
      <t xml:space="preserve"> муниципальной услуги (работы)</t>
    </r>
  </si>
  <si>
    <r>
      <t xml:space="preserve">Показатель </t>
    </r>
    <r>
      <rPr>
        <b/>
        <sz val="10"/>
        <color theme="1"/>
        <rFont val="Times New Roman"/>
        <family val="1"/>
        <charset val="204"/>
      </rPr>
      <t>качества</t>
    </r>
    <r>
      <rPr>
        <sz val="10"/>
        <color theme="1"/>
        <rFont val="Times New Roman"/>
        <family val="1"/>
        <charset val="204"/>
      </rPr>
      <t xml:space="preserve"> муниципальной услуги (работы)</t>
    </r>
  </si>
  <si>
    <t>балл</t>
  </si>
  <si>
    <t>открытость и доступность информации об организации культуры</t>
  </si>
  <si>
    <t>уровень удовлетворенности качеством оказания услуг</t>
  </si>
  <si>
    <t>процент</t>
  </si>
  <si>
    <t>удовлетворенность качеством оказания услуг</t>
  </si>
  <si>
    <t>утверждено в муниц. задании на год</t>
  </si>
  <si>
    <t>плановые</t>
  </si>
  <si>
    <t>нет</t>
  </si>
  <si>
    <t>фактические</t>
  </si>
  <si>
    <t>Управление финансов</t>
  </si>
  <si>
    <t>администрации МО МР "Сыктывдинский"</t>
  </si>
  <si>
    <t>Управление культуры</t>
  </si>
  <si>
    <t>Объемы субсидий на выпол-нение муниципального задания , руб.</t>
  </si>
  <si>
    <t>Плановые показатели - показатель объема муниципальной услуги (работы), показатель качества муниципальной услуги (работы) - муниципального задания учреждениями (организациями) выполнены.</t>
  </si>
  <si>
    <t>Отчеты о результатах деятельности и об использовании закрепленного за ними имущества учреждениями (организациями) на официальном сайте не размещены. Срок размещения не позднее 1 июня года, следующего</t>
  </si>
  <si>
    <t xml:space="preserve">за отчетным (Приказ Управления культуры администрации МО МР "Сыктывдинский" от 17.08.2011г. № 33-ОД). </t>
  </si>
  <si>
    <t>МАУК   "РДК"</t>
  </si>
  <si>
    <r>
      <rPr>
        <b/>
        <sz val="11"/>
        <color theme="1"/>
        <rFont val="Times New Roman"/>
        <family val="1"/>
        <charset val="204"/>
      </rPr>
      <t>ПОЯСНИТЕЛЬНАЯ ЗАПИСКА</t>
    </r>
    <r>
      <rPr>
        <sz val="11"/>
        <color theme="1"/>
        <rFont val="Times New Roman"/>
        <family val="1"/>
        <charset val="204"/>
      </rPr>
      <t xml:space="preserve"> о выполнении муниципального задания за 2017 год муниципальными учреждениями (организациями), функции и полномочия учредителя которых осуществляет </t>
    </r>
    <r>
      <rPr>
        <b/>
        <sz val="11"/>
        <color theme="1"/>
        <rFont val="Times New Roman"/>
        <family val="1"/>
        <charset val="204"/>
      </rPr>
      <t>Управление культуры администрации МО МР "Сыктывдинский"</t>
    </r>
  </si>
  <si>
    <t>Муниципальные задания на оказание муниципальных услуг на 2017 год сформированы на основании Постановления администрации  МО МР "Сыктывдинский" от 30.12.2015г. № 12/2252 и утверждены приказом Управления культуры от 28.12.2016г. №64-ОД.                                                                                                                                                                                                     За 2017 год муниципальными бюджетными (автономными) учреждениями культуры и муниципальными бюджетными организациями дополнительного образования достигнуты следующие результаты по выполнению показателей муниципального задания:</t>
  </si>
  <si>
    <t>количество человеко-часов</t>
  </si>
  <si>
    <t>человеко-час</t>
  </si>
  <si>
    <r>
      <rPr>
        <b/>
        <sz val="10"/>
        <color theme="1"/>
        <rFont val="Times New Roman"/>
        <family val="1"/>
        <charset val="204"/>
      </rPr>
      <t>Услуга</t>
    </r>
    <r>
      <rPr>
        <sz val="10"/>
        <color theme="1"/>
        <rFont val="Times New Roman"/>
        <family val="1"/>
        <charset val="204"/>
      </rPr>
      <t xml:space="preserve"> - Реализация дополнительных общеобразовательных предпрофессиональных программ в области искусств:</t>
    </r>
  </si>
  <si>
    <t>допустимое (возможное) отклонение от 0,1 до 10</t>
  </si>
  <si>
    <r>
      <rPr>
        <b/>
        <sz val="10"/>
        <color theme="1"/>
        <rFont val="Times New Roman"/>
        <family val="1"/>
        <charset val="204"/>
      </rPr>
      <t>Работа</t>
    </r>
    <r>
      <rPr>
        <sz val="10"/>
        <color theme="1"/>
        <rFont val="Times New Roman"/>
        <family val="1"/>
        <charset val="204"/>
      </rPr>
      <t xml:space="preserve"> - Библиотечное, библиографическое и информационное обслуживание пользователей библиотеки</t>
    </r>
  </si>
  <si>
    <r>
      <rPr>
        <b/>
        <sz val="10"/>
        <color theme="1"/>
        <rFont val="Times New Roman"/>
        <family val="1"/>
        <charset val="204"/>
      </rPr>
      <t>Услуга</t>
    </r>
    <r>
      <rPr>
        <sz val="10"/>
        <color theme="1"/>
        <rFont val="Times New Roman"/>
        <family val="1"/>
        <charset val="204"/>
      </rPr>
      <t xml:space="preserve"> - Организация и проведение культурно-массовых мероприятий</t>
    </r>
  </si>
  <si>
    <r>
      <rPr>
        <b/>
        <sz val="10"/>
        <color theme="1"/>
        <rFont val="Times New Roman"/>
        <family val="1"/>
        <charset val="204"/>
      </rPr>
      <t>Работа</t>
    </r>
    <r>
      <rPr>
        <sz val="10"/>
        <color theme="1"/>
        <rFont val="Times New Roman"/>
        <family val="1"/>
        <charset val="204"/>
      </rPr>
      <t xml:space="preserve"> - Организация и проведение культурно-массовых мероприятий</t>
    </r>
  </si>
  <si>
    <t>платность</t>
  </si>
  <si>
    <t>бесплат-ная</t>
  </si>
  <si>
    <t>платная</t>
  </si>
  <si>
    <r>
      <rPr>
        <b/>
        <sz val="10"/>
        <color theme="1"/>
        <rFont val="Times New Roman"/>
        <family val="1"/>
        <charset val="204"/>
      </rPr>
      <t>Услуга</t>
    </r>
    <r>
      <rPr>
        <sz val="10"/>
        <color theme="1"/>
        <rFont val="Times New Roman"/>
        <family val="1"/>
        <charset val="204"/>
      </rPr>
      <t xml:space="preserve"> - Показ (организация показа) концертов и концертных программ</t>
    </r>
  </si>
  <si>
    <t>число зрителей</t>
  </si>
  <si>
    <r>
      <rPr>
        <b/>
        <sz val="10"/>
        <color theme="1"/>
        <rFont val="Times New Roman"/>
        <family val="1"/>
        <charset val="204"/>
      </rPr>
      <t>Услуга</t>
    </r>
    <r>
      <rPr>
        <sz val="10"/>
        <color theme="1"/>
        <rFont val="Times New Roman"/>
        <family val="1"/>
        <charset val="204"/>
      </rPr>
      <t xml:space="preserve"> - Организация деятельности клубных формирований и формирований самодеятельного народного творчества</t>
    </r>
  </si>
  <si>
    <t>число участников</t>
  </si>
  <si>
    <t>увеличение кол-ва уличных мероприятий для детей в дни летних каникул</t>
  </si>
  <si>
    <t>*народные инструменты</t>
  </si>
  <si>
    <t>*фортепиано</t>
  </si>
  <si>
    <t>*струнные инструменты</t>
  </si>
  <si>
    <t>*духовые и ударные инструменты</t>
  </si>
  <si>
    <t>*хореографическое творчество</t>
  </si>
  <si>
    <t>допустимое отклонение от 0,1 до 10</t>
  </si>
  <si>
    <t>*декоративно-прикладное творчество</t>
  </si>
  <si>
    <t>*дизайн</t>
  </si>
  <si>
    <t>число человеко-часов пребывания</t>
  </si>
  <si>
    <r>
      <rPr>
        <b/>
        <sz val="10"/>
        <color theme="1"/>
        <rFont val="Times New Roman"/>
        <family val="1"/>
        <charset val="204"/>
      </rPr>
      <t>Работа</t>
    </r>
    <r>
      <rPr>
        <sz val="10"/>
        <color theme="1"/>
        <rFont val="Times New Roman"/>
        <family val="1"/>
        <charset val="204"/>
      </rPr>
      <t xml:space="preserve"> - Организация и проведение официальных спортивных мероприятий</t>
    </r>
  </si>
  <si>
    <t>количество мероприятий</t>
  </si>
  <si>
    <t>МБОДО "ДЮСШ"</t>
  </si>
  <si>
    <t>шт.</t>
  </si>
  <si>
    <t>количество занятий</t>
  </si>
  <si>
    <t>число посетителей</t>
  </si>
  <si>
    <t>в целом муниципальное задание выполнено на 100,2%</t>
  </si>
  <si>
    <t>в целом муниципальное задание выполнено на 100,7%</t>
  </si>
  <si>
    <t xml:space="preserve">Объемы  финансового обеспечения  (субсидии)  выполнения  муниципального задания  в 2017 году  расчитаны  в целом  без применения  нормативных затрат на оказание  муниципальных услуг  (выполнение работ),    </t>
  </si>
  <si>
    <t>Остатки субсидий 2017 года направлены на выполнение муниципального задания в 2018 году.</t>
  </si>
  <si>
    <t>так как для муниципальных учреждений (организаций) пока нет нормативной базы расчета нормативных затрат. Она находится на стадии разработки и обсуждения. К середине 2018 года она должна быть разработана.</t>
  </si>
  <si>
    <t>доп.набор учеников из ВСОШ</t>
  </si>
  <si>
    <t>в связи с запре-том проведения платных меропр-иятий для детей в летний период</t>
  </si>
  <si>
    <t>в связи с увольне-нием руководите-ля коллектива и прекращением де-ятельности 1 клубн. формир-я</t>
  </si>
  <si>
    <t>уменьшение объема работы в связи с переводом Зав. клубами п.Гарья и Мандач на 0,5 ставки</t>
  </si>
  <si>
    <t>от  08.02. 2018г. № 12</t>
  </si>
  <si>
    <r>
      <t xml:space="preserve">Показатель </t>
    </r>
    <r>
      <rPr>
        <b/>
        <sz val="8"/>
        <color theme="1"/>
        <rFont val="Times New Roman"/>
        <family val="1"/>
        <charset val="204"/>
      </rPr>
      <t>объема</t>
    </r>
    <r>
      <rPr>
        <sz val="8"/>
        <color theme="1"/>
        <rFont val="Times New Roman"/>
        <family val="1"/>
        <charset val="204"/>
      </rPr>
      <t xml:space="preserve"> муниципальной услуги (работы)</t>
    </r>
  </si>
  <si>
    <r>
      <t xml:space="preserve">Показатель </t>
    </r>
    <r>
      <rPr>
        <b/>
        <sz val="8"/>
        <color theme="1"/>
        <rFont val="Times New Roman"/>
        <family val="1"/>
        <charset val="204"/>
      </rPr>
      <t>качества</t>
    </r>
    <r>
      <rPr>
        <sz val="8"/>
        <color theme="1"/>
        <rFont val="Times New Roman"/>
        <family val="1"/>
        <charset val="204"/>
      </rPr>
      <t xml:space="preserve"> муниципальной услуги (работы)</t>
    </r>
  </si>
  <si>
    <r>
      <rPr>
        <b/>
        <sz val="8"/>
        <color theme="1"/>
        <rFont val="Times New Roman"/>
        <family val="1"/>
        <charset val="204"/>
      </rPr>
      <t>Услуга</t>
    </r>
    <r>
      <rPr>
        <sz val="8"/>
        <color theme="1"/>
        <rFont val="Times New Roman"/>
        <family val="1"/>
        <charset val="204"/>
      </rPr>
      <t xml:space="preserve"> - Библиотечное, библиографическое и информационное обслуживание пользователей библиотеки</t>
    </r>
  </si>
  <si>
    <r>
      <rPr>
        <b/>
        <sz val="8"/>
        <color theme="1"/>
        <rFont val="Times New Roman"/>
        <family val="1"/>
        <charset val="204"/>
      </rPr>
      <t>Работа</t>
    </r>
    <r>
      <rPr>
        <sz val="8"/>
        <color theme="1"/>
        <rFont val="Times New Roman"/>
        <family val="1"/>
        <charset val="204"/>
      </rPr>
      <t xml:space="preserve"> - Библиотечное, библиографическое и информационное обслуживание пользователей библиотеки</t>
    </r>
  </si>
  <si>
    <r>
      <rPr>
        <b/>
        <sz val="8"/>
        <color theme="1"/>
        <rFont val="Times New Roman"/>
        <family val="1"/>
        <charset val="204"/>
      </rPr>
      <t>Работа</t>
    </r>
    <r>
      <rPr>
        <sz val="8"/>
        <color theme="1"/>
        <rFont val="Times New Roman"/>
        <family val="1"/>
        <charset val="204"/>
      </rPr>
      <t xml:space="preserve"> - Библиографическая обработка документов и создание каталогов</t>
    </r>
  </si>
  <si>
    <r>
      <rPr>
        <b/>
        <sz val="8"/>
        <color theme="1"/>
        <rFont val="Times New Roman"/>
        <family val="1"/>
        <charset val="204"/>
      </rPr>
      <t>Услуга</t>
    </r>
    <r>
      <rPr>
        <sz val="8"/>
        <color theme="1"/>
        <rFont val="Times New Roman"/>
        <family val="1"/>
        <charset val="204"/>
      </rPr>
      <t xml:space="preserve"> - Публичный показ музейных предметов, музейных коллекций</t>
    </r>
  </si>
  <si>
    <r>
      <rPr>
        <b/>
        <sz val="8"/>
        <color theme="1"/>
        <rFont val="Times New Roman"/>
        <family val="1"/>
        <charset val="204"/>
      </rPr>
      <t>Работа</t>
    </r>
    <r>
      <rPr>
        <sz val="8"/>
        <color theme="1"/>
        <rFont val="Times New Roman"/>
        <family val="1"/>
        <charset val="204"/>
      </rPr>
      <t xml:space="preserve"> - Формирование, учет, изучение, обеспечение физического сохранения и безопасности музейных предметов и музейных коллекций</t>
    </r>
  </si>
  <si>
    <r>
      <rPr>
        <b/>
        <sz val="8"/>
        <color theme="1"/>
        <rFont val="Times New Roman"/>
        <family val="1"/>
        <charset val="204"/>
      </rPr>
      <t>Услуга</t>
    </r>
    <r>
      <rPr>
        <sz val="8"/>
        <color theme="1"/>
        <rFont val="Times New Roman"/>
        <family val="1"/>
        <charset val="204"/>
      </rPr>
      <t xml:space="preserve"> - Организация и проведение культурно-массовых мероприятий</t>
    </r>
  </si>
  <si>
    <r>
      <rPr>
        <b/>
        <sz val="8"/>
        <color theme="1"/>
        <rFont val="Times New Roman"/>
        <family val="1"/>
        <charset val="204"/>
      </rPr>
      <t>Работа</t>
    </r>
    <r>
      <rPr>
        <sz val="8"/>
        <color theme="1"/>
        <rFont val="Times New Roman"/>
        <family val="1"/>
        <charset val="204"/>
      </rPr>
      <t xml:space="preserve"> - Организация и проведение культурно-массовых мероприятий</t>
    </r>
  </si>
  <si>
    <r>
      <rPr>
        <b/>
        <sz val="8"/>
        <color theme="1"/>
        <rFont val="Times New Roman"/>
        <family val="1"/>
        <charset val="204"/>
      </rPr>
      <t>Услуга</t>
    </r>
    <r>
      <rPr>
        <sz val="8"/>
        <color theme="1"/>
        <rFont val="Times New Roman"/>
        <family val="1"/>
        <charset val="204"/>
      </rPr>
      <t xml:space="preserve"> - Показ (организация показа) концертов и концертных программ</t>
    </r>
  </si>
  <si>
    <r>
      <rPr>
        <b/>
        <sz val="8"/>
        <color theme="1"/>
        <rFont val="Times New Roman"/>
        <family val="1"/>
        <charset val="204"/>
      </rPr>
      <t>Услуга</t>
    </r>
    <r>
      <rPr>
        <sz val="8"/>
        <color theme="1"/>
        <rFont val="Times New Roman"/>
        <family val="1"/>
        <charset val="204"/>
      </rPr>
      <t xml:space="preserve"> - Организация деятельности клубных формирований и формирований самодеятельного народного творчества</t>
    </r>
  </si>
  <si>
    <r>
      <rPr>
        <b/>
        <sz val="8"/>
        <color theme="1"/>
        <rFont val="Times New Roman"/>
        <family val="1"/>
        <charset val="204"/>
      </rPr>
      <t>Работа</t>
    </r>
    <r>
      <rPr>
        <sz val="8"/>
        <color theme="1"/>
        <rFont val="Times New Roman"/>
        <family val="1"/>
        <charset val="204"/>
      </rPr>
      <t xml:space="preserve"> - Организация деятельности клубных формирований и формирований самодеятельного народного творчества</t>
    </r>
  </si>
  <si>
    <r>
      <rPr>
        <b/>
        <sz val="8"/>
        <color theme="1"/>
        <rFont val="Times New Roman"/>
        <family val="1"/>
        <charset val="204"/>
      </rPr>
      <t>Услуга</t>
    </r>
    <r>
      <rPr>
        <sz val="8"/>
        <color theme="1"/>
        <rFont val="Times New Roman"/>
        <family val="1"/>
        <charset val="204"/>
      </rPr>
      <t xml:space="preserve"> - Реализация дополнительных общеобразовательных предпрофессиональных программ в области искусств:</t>
    </r>
  </si>
  <si>
    <r>
      <rPr>
        <b/>
        <sz val="8"/>
        <color theme="1"/>
        <rFont val="Times New Roman"/>
        <family val="1"/>
        <charset val="204"/>
      </rPr>
      <t>Услуга</t>
    </r>
    <r>
      <rPr>
        <sz val="8"/>
        <color theme="1"/>
        <rFont val="Times New Roman"/>
        <family val="1"/>
        <charset val="204"/>
      </rPr>
      <t xml:space="preserve"> - Реализация дополнительных общеразвивающих программ </t>
    </r>
  </si>
  <si>
    <r>
      <rPr>
        <b/>
        <sz val="8"/>
        <color theme="1"/>
        <rFont val="Times New Roman"/>
        <family val="1"/>
        <charset val="204"/>
      </rPr>
      <t>Работа</t>
    </r>
    <r>
      <rPr>
        <sz val="8"/>
        <color theme="1"/>
        <rFont val="Times New Roman"/>
        <family val="1"/>
        <charset val="204"/>
      </rPr>
      <t xml:space="preserve"> - Организация и проведение официальных спортивных мероприятий</t>
    </r>
  </si>
  <si>
    <r>
      <rPr>
        <b/>
        <sz val="8"/>
        <color theme="1"/>
        <rFont val="Times New Roman"/>
        <family val="1"/>
        <charset val="204"/>
      </rPr>
      <t>Работа</t>
    </r>
    <r>
      <rPr>
        <sz val="8"/>
        <color theme="1"/>
        <rFont val="Times New Roman"/>
        <family val="1"/>
        <charset val="204"/>
      </rPr>
      <t xml:space="preserve"> - Проведение занятий физкультурно-спортивной направленности по месту проживания граждан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</si>
</sst>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justify" vertical="justify"/>
    </xf>
    <xf numFmtId="0" fontId="3" fillId="0" borderId="0" xfId="1" applyFont="1"/>
    <xf numFmtId="0" fontId="3" fillId="0" borderId="0" xfId="1" applyFont="1" applyAlignment="1">
      <alignment horizontal="justify" vertical="justify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justify"/>
    </xf>
    <xf numFmtId="3" fontId="3" fillId="0" borderId="1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2" fillId="0" borderId="1" xfId="1" applyFont="1" applyBorder="1"/>
    <xf numFmtId="0" fontId="3" fillId="0" borderId="2" xfId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0" borderId="0" xfId="1" applyFont="1"/>
    <xf numFmtId="0" fontId="6" fillId="0" borderId="0" xfId="0" applyFont="1"/>
    <xf numFmtId="0" fontId="5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1" xfId="0" applyNumberFormat="1" applyBorder="1"/>
    <xf numFmtId="0" fontId="7" fillId="0" borderId="0" xfId="0" applyFont="1"/>
    <xf numFmtId="0" fontId="3" fillId="0" borderId="4" xfId="1" applyFont="1" applyBorder="1" applyAlignment="1">
      <alignment horizontal="left" vertical="center" wrapText="1"/>
    </xf>
    <xf numFmtId="3" fontId="3" fillId="0" borderId="2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/>
    <xf numFmtId="165" fontId="3" fillId="0" borderId="1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164" fontId="3" fillId="0" borderId="3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3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/>
    </xf>
    <xf numFmtId="0" fontId="12" fillId="0" borderId="1" xfId="0" applyFont="1" applyBorder="1"/>
    <xf numFmtId="4" fontId="14" fillId="0" borderId="1" xfId="0" applyNumberFormat="1" applyFont="1" applyFill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textRotation="90" wrapText="1"/>
    </xf>
    <xf numFmtId="4" fontId="14" fillId="0" borderId="3" xfId="0" applyNumberFormat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0" xfId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textRotation="90"/>
    </xf>
    <xf numFmtId="4" fontId="12" fillId="0" borderId="4" xfId="0" applyNumberFormat="1" applyFont="1" applyBorder="1" applyAlignment="1">
      <alignment horizontal="center" vertical="center" textRotation="90"/>
    </xf>
    <xf numFmtId="4" fontId="12" fillId="0" borderId="3" xfId="0" applyNumberFormat="1" applyFont="1" applyBorder="1" applyAlignment="1">
      <alignment horizontal="center" vertical="center" textRotation="90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center" vertical="center" textRotation="90"/>
    </xf>
    <xf numFmtId="4" fontId="12" fillId="0" borderId="4" xfId="1" applyNumberFormat="1" applyFont="1" applyBorder="1" applyAlignment="1">
      <alignment horizontal="center" vertical="center" textRotation="90"/>
    </xf>
    <xf numFmtId="4" fontId="12" fillId="0" borderId="3" xfId="1" applyNumberFormat="1" applyFont="1" applyBorder="1" applyAlignment="1">
      <alignment horizontal="center" vertical="center" textRotation="90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90" wrapText="1"/>
    </xf>
    <xf numFmtId="0" fontId="15" fillId="0" borderId="2" xfId="1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textRotation="90"/>
    </xf>
    <xf numFmtId="0" fontId="15" fillId="0" borderId="4" xfId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 textRotation="90"/>
    </xf>
    <xf numFmtId="0" fontId="15" fillId="0" borderId="3" xfId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 textRotation="90"/>
    </xf>
    <xf numFmtId="0" fontId="15" fillId="0" borderId="1" xfId="1" applyFont="1" applyBorder="1"/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justify" vertical="justify"/>
    </xf>
    <xf numFmtId="0" fontId="5" fillId="0" borderId="1" xfId="1" applyFont="1" applyBorder="1"/>
    <xf numFmtId="0" fontId="5" fillId="0" borderId="1" xfId="0" applyFont="1" applyBorder="1"/>
    <xf numFmtId="0" fontId="16" fillId="0" borderId="1" xfId="0" applyFont="1" applyBorder="1"/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4" fontId="16" fillId="0" borderId="2" xfId="1" applyNumberFormat="1" applyFont="1" applyBorder="1" applyAlignment="1">
      <alignment horizontal="center" vertical="center" textRotation="90"/>
    </xf>
    <xf numFmtId="4" fontId="16" fillId="0" borderId="4" xfId="1" applyNumberFormat="1" applyFont="1" applyBorder="1" applyAlignment="1">
      <alignment horizontal="center" vertical="center" textRotation="90"/>
    </xf>
    <xf numFmtId="4" fontId="16" fillId="0" borderId="3" xfId="1" applyNumberFormat="1" applyFont="1" applyBorder="1" applyAlignment="1">
      <alignment horizontal="center" vertical="center" textRotation="90"/>
    </xf>
    <xf numFmtId="0" fontId="5" fillId="0" borderId="4" xfId="1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0" fontId="15" fillId="0" borderId="2" xfId="1" applyFont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textRotation="90" wrapText="1"/>
    </xf>
    <xf numFmtId="0" fontId="15" fillId="0" borderId="3" xfId="1" applyFont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textRotation="90" wrapText="1"/>
    </xf>
    <xf numFmtId="0" fontId="5" fillId="0" borderId="4" xfId="1" applyFont="1" applyBorder="1" applyAlignment="1">
      <alignment horizontal="left" vertical="center" wrapText="1"/>
    </xf>
    <xf numFmtId="3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top" wrapText="1"/>
    </xf>
    <xf numFmtId="3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165" fontId="5" fillId="0" borderId="1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/>
    <xf numFmtId="0" fontId="16" fillId="0" borderId="4" xfId="0" applyFont="1" applyBorder="1" applyAlignment="1">
      <alignment horizontal="center"/>
    </xf>
    <xf numFmtId="0" fontId="18" fillId="0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vertical="center"/>
    </xf>
    <xf numFmtId="4" fontId="17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4" fontId="16" fillId="0" borderId="1" xfId="0" applyNumberFormat="1" applyFont="1" applyBorder="1"/>
    <xf numFmtId="0" fontId="5" fillId="0" borderId="3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topLeftCell="A10" zoomScale="95" zoomScaleNormal="95" workbookViewId="0">
      <selection activeCell="D15" sqref="D15:D18"/>
    </sheetView>
  </sheetViews>
  <sheetFormatPr defaultRowHeight="15" x14ac:dyDescent="0.25"/>
  <cols>
    <col min="1" max="1" width="7.85546875" customWidth="1"/>
    <col min="2" max="2" width="35.28515625" customWidth="1"/>
    <col min="3" max="3" width="8.7109375" customWidth="1"/>
    <col min="4" max="4" width="12.28515625" customWidth="1"/>
    <col min="5" max="5" width="8.7109375" customWidth="1"/>
    <col min="6" max="7" width="8.85546875" customWidth="1"/>
    <col min="8" max="8" width="7.5703125" customWidth="1"/>
    <col min="9" max="9" width="11.42578125" customWidth="1"/>
    <col min="10" max="10" width="12.7109375" customWidth="1"/>
    <col min="11" max="11" width="7.85546875" customWidth="1"/>
    <col min="12" max="13" width="7.140625" customWidth="1"/>
    <col min="14" max="14" width="6" customWidth="1"/>
    <col min="15" max="16" width="13" customWidth="1"/>
  </cols>
  <sheetData>
    <row r="1" spans="1:16" x14ac:dyDescent="0.25">
      <c r="B1" t="s">
        <v>46</v>
      </c>
      <c r="O1" s="104" t="s">
        <v>44</v>
      </c>
      <c r="P1" s="104"/>
    </row>
    <row r="2" spans="1:16" x14ac:dyDescent="0.25">
      <c r="B2" s="97" t="s">
        <v>45</v>
      </c>
      <c r="C2" s="97"/>
      <c r="D2" s="97"/>
      <c r="E2" s="97"/>
      <c r="F2" s="97"/>
      <c r="M2" s="104" t="s">
        <v>45</v>
      </c>
      <c r="N2" s="104"/>
      <c r="O2" s="104"/>
      <c r="P2" s="104"/>
    </row>
    <row r="3" spans="1:16" x14ac:dyDescent="0.25">
      <c r="B3" s="33" t="s">
        <v>93</v>
      </c>
      <c r="C3" s="44"/>
      <c r="D3" s="33"/>
      <c r="E3" s="33"/>
      <c r="F3" s="33"/>
      <c r="M3" s="34"/>
      <c r="N3" s="34"/>
      <c r="O3" s="34"/>
      <c r="P3" s="34"/>
    </row>
    <row r="4" spans="1:16" ht="27.75" customHeight="1" x14ac:dyDescent="0.25"/>
    <row r="5" spans="1:16" ht="30.75" customHeight="1" x14ac:dyDescent="0.25">
      <c r="A5" s="105" t="s">
        <v>52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8.25" customHeight="1" x14ac:dyDescent="0.25">
      <c r="A6" s="23"/>
      <c r="B6" s="1"/>
      <c r="C6" s="1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</row>
    <row r="7" spans="1:16" ht="57" customHeight="1" x14ac:dyDescent="0.25">
      <c r="A7" s="106" t="s">
        <v>53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37.5" customHeight="1" x14ac:dyDescent="0.25">
      <c r="A8" s="77" t="s">
        <v>0</v>
      </c>
      <c r="B8" s="93" t="s">
        <v>1</v>
      </c>
      <c r="C8" s="51"/>
      <c r="D8" s="116" t="s">
        <v>33</v>
      </c>
      <c r="E8" s="117"/>
      <c r="F8" s="117"/>
      <c r="G8" s="117"/>
      <c r="H8" s="117"/>
      <c r="I8" s="118"/>
      <c r="J8" s="116" t="s">
        <v>34</v>
      </c>
      <c r="K8" s="117"/>
      <c r="L8" s="117"/>
      <c r="M8" s="117"/>
      <c r="N8" s="117"/>
      <c r="O8" s="116" t="s">
        <v>47</v>
      </c>
      <c r="P8" s="118"/>
    </row>
    <row r="9" spans="1:16" ht="75" customHeight="1" x14ac:dyDescent="0.25">
      <c r="A9" s="79"/>
      <c r="B9" s="95"/>
      <c r="C9" s="40" t="s">
        <v>61</v>
      </c>
      <c r="D9" s="6" t="s">
        <v>2</v>
      </c>
      <c r="E9" s="6" t="s">
        <v>3</v>
      </c>
      <c r="F9" s="6" t="s">
        <v>4</v>
      </c>
      <c r="G9" s="6" t="s">
        <v>32</v>
      </c>
      <c r="H9" s="6" t="s">
        <v>5</v>
      </c>
      <c r="I9" s="6" t="s">
        <v>6</v>
      </c>
      <c r="J9" s="6" t="s">
        <v>2</v>
      </c>
      <c r="K9" s="6" t="s">
        <v>3</v>
      </c>
      <c r="L9" s="6" t="s">
        <v>40</v>
      </c>
      <c r="M9" s="6" t="s">
        <v>32</v>
      </c>
      <c r="N9" s="6" t="s">
        <v>5</v>
      </c>
      <c r="O9" s="6" t="s">
        <v>41</v>
      </c>
      <c r="P9" s="6" t="s">
        <v>43</v>
      </c>
    </row>
    <row r="10" spans="1:16" ht="51" customHeight="1" x14ac:dyDescent="0.25">
      <c r="A10" s="80" t="s">
        <v>7</v>
      </c>
      <c r="B10" s="14" t="s">
        <v>8</v>
      </c>
      <c r="C10" s="6" t="s">
        <v>62</v>
      </c>
      <c r="D10" s="6" t="s">
        <v>9</v>
      </c>
      <c r="E10" s="5" t="s">
        <v>10</v>
      </c>
      <c r="F10" s="8">
        <v>150000</v>
      </c>
      <c r="G10" s="8">
        <v>158121</v>
      </c>
      <c r="H10" s="45">
        <f>G10/F10*100</f>
        <v>105.414</v>
      </c>
      <c r="I10" s="5"/>
      <c r="J10" s="15" t="s">
        <v>39</v>
      </c>
      <c r="K10" s="5" t="s">
        <v>35</v>
      </c>
      <c r="L10" s="22">
        <v>10</v>
      </c>
      <c r="M10" s="22">
        <v>10</v>
      </c>
      <c r="N10" s="22">
        <v>100</v>
      </c>
      <c r="O10" s="113">
        <v>19731586.059999999</v>
      </c>
      <c r="P10" s="113">
        <f>19541364.69-290301.73</f>
        <v>19251062.960000001</v>
      </c>
    </row>
    <row r="11" spans="1:16" ht="45.75" customHeight="1" x14ac:dyDescent="0.25">
      <c r="A11" s="98"/>
      <c r="B11" s="14" t="s">
        <v>58</v>
      </c>
      <c r="C11" s="6" t="s">
        <v>62</v>
      </c>
      <c r="D11" s="6" t="s">
        <v>9</v>
      </c>
      <c r="E11" s="5" t="s">
        <v>10</v>
      </c>
      <c r="F11" s="8">
        <v>150000</v>
      </c>
      <c r="G11" s="8">
        <v>158121</v>
      </c>
      <c r="H11" s="45">
        <f>G11/F11*100</f>
        <v>105.414</v>
      </c>
      <c r="I11" s="5"/>
      <c r="J11" s="75" t="s">
        <v>36</v>
      </c>
      <c r="K11" s="93" t="s">
        <v>35</v>
      </c>
      <c r="L11" s="90">
        <v>14</v>
      </c>
      <c r="M11" s="90">
        <v>14</v>
      </c>
      <c r="N11" s="90">
        <v>100</v>
      </c>
      <c r="O11" s="114"/>
      <c r="P11" s="114"/>
    </row>
    <row r="12" spans="1:16" ht="25.5" customHeight="1" x14ac:dyDescent="0.25">
      <c r="A12" s="81"/>
      <c r="B12" s="14" t="s">
        <v>11</v>
      </c>
      <c r="C12" s="6" t="s">
        <v>62</v>
      </c>
      <c r="D12" s="6" t="s">
        <v>12</v>
      </c>
      <c r="E12" s="5" t="s">
        <v>10</v>
      </c>
      <c r="F12" s="8">
        <v>4300</v>
      </c>
      <c r="G12" s="8">
        <v>5426</v>
      </c>
      <c r="H12" s="45">
        <f>G12/F12*100</f>
        <v>126.18604651162791</v>
      </c>
      <c r="I12" s="5"/>
      <c r="J12" s="96"/>
      <c r="K12" s="95"/>
      <c r="L12" s="92"/>
      <c r="M12" s="92"/>
      <c r="N12" s="92"/>
      <c r="O12" s="115"/>
      <c r="P12" s="115"/>
    </row>
    <row r="13" spans="1:16" ht="39.75" customHeight="1" x14ac:dyDescent="0.25">
      <c r="A13" s="80" t="s">
        <v>13</v>
      </c>
      <c r="B13" s="14" t="s">
        <v>14</v>
      </c>
      <c r="C13" s="6" t="s">
        <v>63</v>
      </c>
      <c r="D13" s="6" t="s">
        <v>83</v>
      </c>
      <c r="E13" s="5" t="s">
        <v>15</v>
      </c>
      <c r="F13" s="8">
        <v>14150</v>
      </c>
      <c r="G13" s="8">
        <v>15000</v>
      </c>
      <c r="H13" s="45">
        <f t="shared" ref="H13:H28" si="0">G13/F13*100</f>
        <v>106.00706713780919</v>
      </c>
      <c r="I13" s="5"/>
      <c r="J13" s="15" t="s">
        <v>37</v>
      </c>
      <c r="K13" s="5" t="s">
        <v>35</v>
      </c>
      <c r="L13" s="22">
        <v>10</v>
      </c>
      <c r="M13" s="22">
        <v>10</v>
      </c>
      <c r="N13" s="22">
        <v>100</v>
      </c>
      <c r="O13" s="113">
        <v>5318626.9000000004</v>
      </c>
      <c r="P13" s="113">
        <f>5139846.68-14792.74</f>
        <v>5125053.9399999995</v>
      </c>
    </row>
    <row r="14" spans="1:16" ht="56.25" x14ac:dyDescent="0.25">
      <c r="A14" s="81"/>
      <c r="B14" s="14" t="s">
        <v>16</v>
      </c>
      <c r="C14" s="6" t="s">
        <v>62</v>
      </c>
      <c r="D14" s="6" t="s">
        <v>17</v>
      </c>
      <c r="E14" s="5" t="s">
        <v>10</v>
      </c>
      <c r="F14" s="8">
        <v>500</v>
      </c>
      <c r="G14" s="8">
        <v>500</v>
      </c>
      <c r="H14" s="45">
        <f t="shared" si="0"/>
        <v>100</v>
      </c>
      <c r="I14" s="5"/>
      <c r="J14" s="15" t="s">
        <v>36</v>
      </c>
      <c r="K14" s="5" t="s">
        <v>35</v>
      </c>
      <c r="L14" s="22">
        <v>14</v>
      </c>
      <c r="M14" s="22">
        <v>14</v>
      </c>
      <c r="N14" s="22">
        <v>100</v>
      </c>
      <c r="O14" s="115"/>
      <c r="P14" s="115"/>
    </row>
    <row r="15" spans="1:16" ht="33.75" customHeight="1" x14ac:dyDescent="0.25">
      <c r="A15" s="80" t="s">
        <v>18</v>
      </c>
      <c r="B15" s="100" t="s">
        <v>59</v>
      </c>
      <c r="C15" s="77" t="s">
        <v>62</v>
      </c>
      <c r="D15" s="61" t="s">
        <v>20</v>
      </c>
      <c r="E15" s="5" t="s">
        <v>15</v>
      </c>
      <c r="F15" s="8">
        <v>180</v>
      </c>
      <c r="G15" s="8">
        <v>190</v>
      </c>
      <c r="H15" s="45">
        <f t="shared" si="0"/>
        <v>105.55555555555556</v>
      </c>
      <c r="I15" s="5"/>
      <c r="J15" s="75" t="s">
        <v>37</v>
      </c>
      <c r="K15" s="93" t="s">
        <v>35</v>
      </c>
      <c r="L15" s="93">
        <v>14</v>
      </c>
      <c r="M15" s="93">
        <v>14</v>
      </c>
      <c r="N15" s="93">
        <v>100</v>
      </c>
      <c r="O15" s="113">
        <v>5944779.8799999999</v>
      </c>
      <c r="P15" s="113">
        <f>5702840.36-30811.02</f>
        <v>5672029.3400000008</v>
      </c>
    </row>
    <row r="16" spans="1:16" ht="33.75" customHeight="1" x14ac:dyDescent="0.25">
      <c r="A16" s="98"/>
      <c r="B16" s="101"/>
      <c r="C16" s="79"/>
      <c r="D16" s="61" t="s">
        <v>21</v>
      </c>
      <c r="E16" s="5" t="s">
        <v>10</v>
      </c>
      <c r="F16" s="8">
        <v>6</v>
      </c>
      <c r="G16" s="8">
        <v>6</v>
      </c>
      <c r="H16" s="45">
        <f t="shared" si="0"/>
        <v>100</v>
      </c>
      <c r="I16" s="5"/>
      <c r="J16" s="96"/>
      <c r="K16" s="95"/>
      <c r="L16" s="95"/>
      <c r="M16" s="95"/>
      <c r="N16" s="95"/>
      <c r="O16" s="114"/>
      <c r="P16" s="114"/>
    </row>
    <row r="17" spans="1:16" ht="33" customHeight="1" x14ac:dyDescent="0.25">
      <c r="A17" s="98"/>
      <c r="B17" s="100" t="s">
        <v>60</v>
      </c>
      <c r="C17" s="77" t="s">
        <v>62</v>
      </c>
      <c r="D17" s="61" t="s">
        <v>20</v>
      </c>
      <c r="E17" s="5" t="s">
        <v>15</v>
      </c>
      <c r="F17" s="8">
        <v>180</v>
      </c>
      <c r="G17" s="8">
        <v>190</v>
      </c>
      <c r="H17" s="45">
        <f t="shared" si="0"/>
        <v>105.55555555555556</v>
      </c>
      <c r="I17" s="5"/>
      <c r="J17" s="75" t="s">
        <v>36</v>
      </c>
      <c r="K17" s="93" t="s">
        <v>35</v>
      </c>
      <c r="L17" s="93">
        <v>10</v>
      </c>
      <c r="M17" s="93">
        <v>10</v>
      </c>
      <c r="N17" s="93">
        <v>100</v>
      </c>
      <c r="O17" s="114"/>
      <c r="P17" s="114"/>
    </row>
    <row r="18" spans="1:16" ht="37.5" customHeight="1" x14ac:dyDescent="0.25">
      <c r="A18" s="81"/>
      <c r="B18" s="101"/>
      <c r="C18" s="79"/>
      <c r="D18" s="61" t="s">
        <v>21</v>
      </c>
      <c r="E18" s="5" t="s">
        <v>10</v>
      </c>
      <c r="F18" s="8">
        <v>6</v>
      </c>
      <c r="G18" s="8">
        <v>6</v>
      </c>
      <c r="H18" s="45">
        <f t="shared" si="0"/>
        <v>100</v>
      </c>
      <c r="I18" s="5"/>
      <c r="J18" s="96"/>
      <c r="K18" s="95"/>
      <c r="L18" s="95"/>
      <c r="M18" s="95"/>
      <c r="N18" s="95"/>
      <c r="O18" s="115"/>
      <c r="P18" s="115"/>
    </row>
    <row r="19" spans="1:16" ht="18.75" customHeight="1" x14ac:dyDescent="0.25">
      <c r="A19" s="9"/>
      <c r="B19" s="12"/>
      <c r="C19" s="41"/>
      <c r="D19" s="5"/>
      <c r="E19" s="5"/>
      <c r="F19" s="8"/>
      <c r="G19" s="8"/>
      <c r="H19" s="7"/>
      <c r="I19" s="5"/>
      <c r="J19" s="19"/>
      <c r="K19" s="19"/>
      <c r="L19" s="21"/>
      <c r="M19" s="21"/>
      <c r="N19" s="21"/>
      <c r="O19" s="21"/>
      <c r="P19" s="21"/>
    </row>
    <row r="20" spans="1:16" ht="38.25" customHeight="1" x14ac:dyDescent="0.25">
      <c r="A20" s="80" t="s">
        <v>19</v>
      </c>
      <c r="B20" s="100" t="s">
        <v>59</v>
      </c>
      <c r="C20" s="77" t="s">
        <v>62</v>
      </c>
      <c r="D20" s="6" t="s">
        <v>20</v>
      </c>
      <c r="E20" s="5" t="s">
        <v>15</v>
      </c>
      <c r="F20" s="8">
        <v>53000</v>
      </c>
      <c r="G20" s="8">
        <v>53020</v>
      </c>
      <c r="H20" s="45">
        <f t="shared" si="0"/>
        <v>100.0377358490566</v>
      </c>
      <c r="I20" s="5"/>
      <c r="J20" s="75" t="s">
        <v>37</v>
      </c>
      <c r="K20" s="93" t="s">
        <v>35</v>
      </c>
      <c r="L20" s="93">
        <v>10</v>
      </c>
      <c r="M20" s="93">
        <v>10</v>
      </c>
      <c r="N20" s="93">
        <v>100</v>
      </c>
      <c r="O20" s="119">
        <v>37370101.719999999</v>
      </c>
      <c r="P20" s="113">
        <f>37098415.26-389091.67</f>
        <v>36709323.589999996</v>
      </c>
    </row>
    <row r="21" spans="1:16" ht="38.25" customHeight="1" x14ac:dyDescent="0.25">
      <c r="A21" s="98"/>
      <c r="B21" s="101"/>
      <c r="C21" s="79"/>
      <c r="D21" s="6" t="s">
        <v>21</v>
      </c>
      <c r="E21" s="5" t="s">
        <v>10</v>
      </c>
      <c r="F21" s="8">
        <v>1400</v>
      </c>
      <c r="G21" s="8">
        <v>1445</v>
      </c>
      <c r="H21" s="45">
        <f t="shared" si="0"/>
        <v>103.21428571428572</v>
      </c>
      <c r="I21" s="5"/>
      <c r="J21" s="96"/>
      <c r="K21" s="95"/>
      <c r="L21" s="95"/>
      <c r="M21" s="95"/>
      <c r="N21" s="95"/>
      <c r="O21" s="120"/>
      <c r="P21" s="114"/>
    </row>
    <row r="22" spans="1:16" ht="38.25" customHeight="1" x14ac:dyDescent="0.25">
      <c r="A22" s="98"/>
      <c r="B22" s="100" t="s">
        <v>59</v>
      </c>
      <c r="C22" s="77" t="s">
        <v>63</v>
      </c>
      <c r="D22" s="6" t="s">
        <v>20</v>
      </c>
      <c r="E22" s="5" t="s">
        <v>15</v>
      </c>
      <c r="F22" s="8">
        <v>17000</v>
      </c>
      <c r="G22" s="8">
        <v>17419</v>
      </c>
      <c r="H22" s="45">
        <f t="shared" si="0"/>
        <v>102.46470588235294</v>
      </c>
      <c r="I22" s="5"/>
      <c r="J22" s="75" t="s">
        <v>37</v>
      </c>
      <c r="K22" s="93" t="s">
        <v>35</v>
      </c>
      <c r="L22" s="93">
        <v>10</v>
      </c>
      <c r="M22" s="93">
        <v>10</v>
      </c>
      <c r="N22" s="93">
        <v>100</v>
      </c>
      <c r="O22" s="120"/>
      <c r="P22" s="114"/>
    </row>
    <row r="23" spans="1:16" ht="38.25" customHeight="1" x14ac:dyDescent="0.25">
      <c r="A23" s="98"/>
      <c r="B23" s="101"/>
      <c r="C23" s="79"/>
      <c r="D23" s="6" t="s">
        <v>21</v>
      </c>
      <c r="E23" s="5" t="s">
        <v>10</v>
      </c>
      <c r="F23" s="8">
        <v>800</v>
      </c>
      <c r="G23" s="8">
        <v>800</v>
      </c>
      <c r="H23" s="5">
        <f t="shared" si="0"/>
        <v>100</v>
      </c>
      <c r="I23" s="5"/>
      <c r="J23" s="96"/>
      <c r="K23" s="95"/>
      <c r="L23" s="95"/>
      <c r="M23" s="95"/>
      <c r="N23" s="95"/>
      <c r="O23" s="120"/>
      <c r="P23" s="114"/>
    </row>
    <row r="24" spans="1:16" ht="38.25" customHeight="1" x14ac:dyDescent="0.25">
      <c r="A24" s="98"/>
      <c r="B24" s="100" t="s">
        <v>60</v>
      </c>
      <c r="C24" s="77" t="s">
        <v>62</v>
      </c>
      <c r="D24" s="6" t="s">
        <v>20</v>
      </c>
      <c r="E24" s="5" t="s">
        <v>15</v>
      </c>
      <c r="F24" s="8">
        <v>70000</v>
      </c>
      <c r="G24" s="8">
        <v>70158</v>
      </c>
      <c r="H24" s="45">
        <f t="shared" si="0"/>
        <v>100.22571428571429</v>
      </c>
      <c r="I24" s="5"/>
      <c r="J24" s="75" t="s">
        <v>36</v>
      </c>
      <c r="K24" s="93" t="s">
        <v>35</v>
      </c>
      <c r="L24" s="93">
        <v>14</v>
      </c>
      <c r="M24" s="93">
        <v>14</v>
      </c>
      <c r="N24" s="93">
        <v>100</v>
      </c>
      <c r="O24" s="120"/>
      <c r="P24" s="114"/>
    </row>
    <row r="25" spans="1:16" ht="38.25" customHeight="1" x14ac:dyDescent="0.25">
      <c r="A25" s="98"/>
      <c r="B25" s="101"/>
      <c r="C25" s="79"/>
      <c r="D25" s="6" t="s">
        <v>21</v>
      </c>
      <c r="E25" s="5" t="s">
        <v>10</v>
      </c>
      <c r="F25" s="8">
        <v>2200</v>
      </c>
      <c r="G25" s="8">
        <v>2226</v>
      </c>
      <c r="H25" s="45">
        <f t="shared" si="0"/>
        <v>101.18181818181817</v>
      </c>
      <c r="I25" s="5"/>
      <c r="J25" s="96"/>
      <c r="K25" s="95"/>
      <c r="L25" s="95"/>
      <c r="M25" s="95"/>
      <c r="N25" s="95"/>
      <c r="O25" s="120"/>
      <c r="P25" s="114"/>
    </row>
    <row r="26" spans="1:16" ht="46.5" customHeight="1" x14ac:dyDescent="0.25">
      <c r="A26" s="98"/>
      <c r="B26" s="14" t="s">
        <v>64</v>
      </c>
      <c r="C26" s="6" t="s">
        <v>63</v>
      </c>
      <c r="D26" s="6" t="s">
        <v>65</v>
      </c>
      <c r="E26" s="5" t="s">
        <v>15</v>
      </c>
      <c r="F26" s="8">
        <v>9000</v>
      </c>
      <c r="G26" s="8">
        <v>9029</v>
      </c>
      <c r="H26" s="45">
        <f t="shared" si="0"/>
        <v>100.32222222222222</v>
      </c>
      <c r="I26" s="15"/>
      <c r="J26" s="15" t="s">
        <v>37</v>
      </c>
      <c r="K26" s="5" t="s">
        <v>35</v>
      </c>
      <c r="L26" s="22">
        <v>10</v>
      </c>
      <c r="M26" s="22">
        <v>10</v>
      </c>
      <c r="N26" s="22">
        <v>100</v>
      </c>
      <c r="O26" s="120"/>
      <c r="P26" s="114"/>
    </row>
    <row r="27" spans="1:16" ht="37.5" customHeight="1" x14ac:dyDescent="0.25">
      <c r="A27" s="98"/>
      <c r="B27" s="100" t="s">
        <v>66</v>
      </c>
      <c r="C27" s="77" t="s">
        <v>62</v>
      </c>
      <c r="D27" s="6" t="s">
        <v>23</v>
      </c>
      <c r="E27" s="5" t="s">
        <v>10</v>
      </c>
      <c r="F27" s="8">
        <v>155</v>
      </c>
      <c r="G27" s="8">
        <v>168</v>
      </c>
      <c r="H27" s="45">
        <f t="shared" si="0"/>
        <v>108.38709677419357</v>
      </c>
      <c r="I27" s="15"/>
      <c r="J27" s="75" t="s">
        <v>37</v>
      </c>
      <c r="K27" s="93" t="s">
        <v>35</v>
      </c>
      <c r="L27" s="93">
        <v>10</v>
      </c>
      <c r="M27" s="93">
        <v>10</v>
      </c>
      <c r="N27" s="93">
        <v>100</v>
      </c>
      <c r="O27" s="120"/>
      <c r="P27" s="114"/>
    </row>
    <row r="28" spans="1:16" ht="25.5" customHeight="1" x14ac:dyDescent="0.25">
      <c r="A28" s="98"/>
      <c r="B28" s="101"/>
      <c r="C28" s="79"/>
      <c r="D28" s="6" t="s">
        <v>67</v>
      </c>
      <c r="E28" s="5" t="s">
        <v>15</v>
      </c>
      <c r="F28" s="8">
        <v>1900</v>
      </c>
      <c r="G28" s="8">
        <v>1868</v>
      </c>
      <c r="H28" s="45">
        <f t="shared" si="0"/>
        <v>98.315789473684205</v>
      </c>
      <c r="I28" s="99" t="s">
        <v>92</v>
      </c>
      <c r="J28" s="96"/>
      <c r="K28" s="95"/>
      <c r="L28" s="95"/>
      <c r="M28" s="95"/>
      <c r="N28" s="95"/>
      <c r="O28" s="120"/>
      <c r="P28" s="114"/>
    </row>
    <row r="29" spans="1:16" ht="36" customHeight="1" x14ac:dyDescent="0.25">
      <c r="A29" s="98"/>
      <c r="B29" s="100" t="s">
        <v>22</v>
      </c>
      <c r="C29" s="77" t="s">
        <v>62</v>
      </c>
      <c r="D29" s="6" t="s">
        <v>23</v>
      </c>
      <c r="E29" s="5" t="s">
        <v>10</v>
      </c>
      <c r="F29" s="8">
        <v>155</v>
      </c>
      <c r="G29" s="8">
        <v>156</v>
      </c>
      <c r="H29" s="45">
        <f t="shared" ref="H29:H30" si="1">G29/F29*100</f>
        <v>100.64516129032258</v>
      </c>
      <c r="I29" s="82"/>
      <c r="J29" s="75" t="s">
        <v>36</v>
      </c>
      <c r="K29" s="93" t="s">
        <v>35</v>
      </c>
      <c r="L29" s="93">
        <v>14</v>
      </c>
      <c r="M29" s="93">
        <v>14</v>
      </c>
      <c r="N29" s="93">
        <v>100</v>
      </c>
      <c r="O29" s="120"/>
      <c r="P29" s="114"/>
    </row>
    <row r="30" spans="1:16" ht="29.25" customHeight="1" x14ac:dyDescent="0.25">
      <c r="A30" s="81"/>
      <c r="B30" s="101"/>
      <c r="C30" s="79"/>
      <c r="D30" s="6" t="s">
        <v>67</v>
      </c>
      <c r="E30" s="5" t="s">
        <v>15</v>
      </c>
      <c r="F30" s="8">
        <v>1900</v>
      </c>
      <c r="G30" s="8">
        <v>1868</v>
      </c>
      <c r="H30" s="45">
        <f t="shared" si="1"/>
        <v>98.315789473684205</v>
      </c>
      <c r="I30" s="83"/>
      <c r="J30" s="96"/>
      <c r="K30" s="95"/>
      <c r="L30" s="95"/>
      <c r="M30" s="95"/>
      <c r="N30" s="95"/>
      <c r="O30" s="121"/>
      <c r="P30" s="115"/>
    </row>
    <row r="31" spans="1:16" ht="8.25" customHeight="1" x14ac:dyDescent="0.25">
      <c r="A31" s="10"/>
      <c r="B31" s="13"/>
      <c r="C31" s="13"/>
      <c r="D31" s="5"/>
      <c r="E31" s="5"/>
      <c r="F31" s="8"/>
      <c r="G31" s="8"/>
      <c r="H31" s="5"/>
      <c r="I31" s="5"/>
      <c r="J31" s="19"/>
      <c r="K31" s="19"/>
      <c r="L31" s="21"/>
      <c r="M31" s="21"/>
      <c r="N31" s="21"/>
      <c r="O31" s="21"/>
      <c r="P31" s="27"/>
    </row>
    <row r="32" spans="1:16" ht="38.25" customHeight="1" x14ac:dyDescent="0.25">
      <c r="A32" s="80" t="s">
        <v>51</v>
      </c>
      <c r="B32" s="100" t="s">
        <v>59</v>
      </c>
      <c r="C32" s="77" t="s">
        <v>62</v>
      </c>
      <c r="D32" s="6" t="s">
        <v>20</v>
      </c>
      <c r="E32" s="5" t="s">
        <v>15</v>
      </c>
      <c r="F32" s="8">
        <v>15760</v>
      </c>
      <c r="G32" s="8">
        <v>33392</v>
      </c>
      <c r="H32" s="45">
        <f t="shared" ref="H32:H44" si="2">G32/F32*100</f>
        <v>211.87817258883248</v>
      </c>
      <c r="I32" s="99" t="s">
        <v>68</v>
      </c>
      <c r="J32" s="75" t="s">
        <v>37</v>
      </c>
      <c r="K32" s="93" t="s">
        <v>35</v>
      </c>
      <c r="L32" s="93">
        <v>10</v>
      </c>
      <c r="M32" s="93">
        <v>10</v>
      </c>
      <c r="N32" s="93">
        <v>100</v>
      </c>
      <c r="O32" s="113">
        <v>11054758.949999999</v>
      </c>
      <c r="P32" s="113">
        <f>10786038.81-6789.25</f>
        <v>10779249.560000001</v>
      </c>
    </row>
    <row r="33" spans="1:16" ht="38.25" x14ac:dyDescent="0.25">
      <c r="A33" s="98"/>
      <c r="B33" s="101"/>
      <c r="C33" s="79"/>
      <c r="D33" s="6" t="s">
        <v>21</v>
      </c>
      <c r="E33" s="5" t="s">
        <v>10</v>
      </c>
      <c r="F33" s="8">
        <v>130</v>
      </c>
      <c r="G33" s="8">
        <v>170</v>
      </c>
      <c r="H33" s="45">
        <f t="shared" si="2"/>
        <v>130.76923076923077</v>
      </c>
      <c r="I33" s="83"/>
      <c r="J33" s="96"/>
      <c r="K33" s="95"/>
      <c r="L33" s="95"/>
      <c r="M33" s="95"/>
      <c r="N33" s="95"/>
      <c r="O33" s="114"/>
      <c r="P33" s="114"/>
    </row>
    <row r="34" spans="1:16" ht="38.25" customHeight="1" x14ac:dyDescent="0.25">
      <c r="A34" s="98"/>
      <c r="B34" s="100" t="s">
        <v>59</v>
      </c>
      <c r="C34" s="77" t="s">
        <v>63</v>
      </c>
      <c r="D34" s="6" t="s">
        <v>20</v>
      </c>
      <c r="E34" s="5" t="s">
        <v>15</v>
      </c>
      <c r="F34" s="8">
        <v>14020</v>
      </c>
      <c r="G34" s="8">
        <v>15507</v>
      </c>
      <c r="H34" s="45">
        <f t="shared" si="2"/>
        <v>110.60627674750356</v>
      </c>
      <c r="I34" s="43"/>
      <c r="J34" s="75" t="s">
        <v>37</v>
      </c>
      <c r="K34" s="93" t="s">
        <v>35</v>
      </c>
      <c r="L34" s="93">
        <v>10</v>
      </c>
      <c r="M34" s="93">
        <v>10</v>
      </c>
      <c r="N34" s="93">
        <v>100</v>
      </c>
      <c r="O34" s="114"/>
      <c r="P34" s="114"/>
    </row>
    <row r="35" spans="1:16" ht="54" customHeight="1" x14ac:dyDescent="0.25">
      <c r="A35" s="98"/>
      <c r="B35" s="101"/>
      <c r="C35" s="79"/>
      <c r="D35" s="6" t="s">
        <v>21</v>
      </c>
      <c r="E35" s="5" t="s">
        <v>10</v>
      </c>
      <c r="F35" s="8">
        <v>160</v>
      </c>
      <c r="G35" s="8">
        <v>129</v>
      </c>
      <c r="H35" s="45">
        <f t="shared" si="2"/>
        <v>80.625</v>
      </c>
      <c r="I35" s="43" t="s">
        <v>90</v>
      </c>
      <c r="J35" s="96"/>
      <c r="K35" s="95"/>
      <c r="L35" s="95"/>
      <c r="M35" s="95"/>
      <c r="N35" s="95"/>
      <c r="O35" s="114"/>
      <c r="P35" s="114"/>
    </row>
    <row r="36" spans="1:16" ht="38.25" customHeight="1" x14ac:dyDescent="0.25">
      <c r="A36" s="98"/>
      <c r="B36" s="100" t="s">
        <v>60</v>
      </c>
      <c r="C36" s="77" t="s">
        <v>62</v>
      </c>
      <c r="D36" s="6" t="s">
        <v>20</v>
      </c>
      <c r="E36" s="5" t="s">
        <v>15</v>
      </c>
      <c r="F36" s="8">
        <v>29780</v>
      </c>
      <c r="G36" s="8">
        <v>48899</v>
      </c>
      <c r="H36" s="45">
        <f t="shared" si="2"/>
        <v>164.20080591000672</v>
      </c>
      <c r="I36" s="43"/>
      <c r="J36" s="75" t="s">
        <v>36</v>
      </c>
      <c r="K36" s="93" t="s">
        <v>35</v>
      </c>
      <c r="L36" s="93">
        <v>14</v>
      </c>
      <c r="M36" s="93">
        <v>14</v>
      </c>
      <c r="N36" s="93">
        <v>100</v>
      </c>
      <c r="O36" s="114"/>
      <c r="P36" s="114"/>
    </row>
    <row r="37" spans="1:16" ht="38.25" customHeight="1" x14ac:dyDescent="0.25">
      <c r="A37" s="98"/>
      <c r="B37" s="101"/>
      <c r="C37" s="79"/>
      <c r="D37" s="6" t="s">
        <v>21</v>
      </c>
      <c r="E37" s="5" t="s">
        <v>10</v>
      </c>
      <c r="F37" s="8">
        <v>290</v>
      </c>
      <c r="G37" s="8">
        <v>299</v>
      </c>
      <c r="H37" s="45">
        <f t="shared" si="2"/>
        <v>103.10344827586206</v>
      </c>
      <c r="I37" s="43"/>
      <c r="J37" s="96"/>
      <c r="K37" s="95"/>
      <c r="L37" s="95"/>
      <c r="M37" s="95"/>
      <c r="N37" s="95"/>
      <c r="O37" s="114"/>
      <c r="P37" s="114"/>
    </row>
    <row r="38" spans="1:16" ht="46.5" customHeight="1" x14ac:dyDescent="0.25">
      <c r="A38" s="98"/>
      <c r="B38" s="14" t="s">
        <v>64</v>
      </c>
      <c r="C38" s="6" t="s">
        <v>63</v>
      </c>
      <c r="D38" s="6" t="s">
        <v>65</v>
      </c>
      <c r="E38" s="5" t="s">
        <v>15</v>
      </c>
      <c r="F38" s="8">
        <v>7000</v>
      </c>
      <c r="G38" s="8">
        <v>7101</v>
      </c>
      <c r="H38" s="45">
        <f t="shared" si="2"/>
        <v>101.44285714285715</v>
      </c>
      <c r="I38" s="5"/>
      <c r="J38" s="15" t="s">
        <v>37</v>
      </c>
      <c r="K38" s="5" t="s">
        <v>35</v>
      </c>
      <c r="L38" s="22">
        <v>10</v>
      </c>
      <c r="M38" s="22">
        <v>10</v>
      </c>
      <c r="N38" s="22">
        <v>100</v>
      </c>
      <c r="O38" s="114"/>
      <c r="P38" s="114"/>
    </row>
    <row r="39" spans="1:16" ht="38.25" customHeight="1" x14ac:dyDescent="0.25">
      <c r="A39" s="98" t="s">
        <v>51</v>
      </c>
      <c r="B39" s="100" t="s">
        <v>66</v>
      </c>
      <c r="C39" s="77" t="s">
        <v>62</v>
      </c>
      <c r="D39" s="6" t="s">
        <v>23</v>
      </c>
      <c r="E39" s="5" t="s">
        <v>10</v>
      </c>
      <c r="F39" s="8">
        <v>21</v>
      </c>
      <c r="G39" s="8">
        <v>24</v>
      </c>
      <c r="H39" s="45">
        <f t="shared" si="2"/>
        <v>114.28571428571428</v>
      </c>
      <c r="I39" s="5"/>
      <c r="J39" s="75" t="s">
        <v>37</v>
      </c>
      <c r="K39" s="93" t="s">
        <v>35</v>
      </c>
      <c r="L39" s="93">
        <v>10</v>
      </c>
      <c r="M39" s="93">
        <v>10</v>
      </c>
      <c r="N39" s="93">
        <v>100</v>
      </c>
      <c r="O39" s="114"/>
      <c r="P39" s="114"/>
    </row>
    <row r="40" spans="1:16" ht="25.5" customHeight="1" x14ac:dyDescent="0.25">
      <c r="A40" s="98"/>
      <c r="B40" s="101"/>
      <c r="C40" s="79"/>
      <c r="D40" s="6" t="s">
        <v>67</v>
      </c>
      <c r="E40" s="5" t="s">
        <v>15</v>
      </c>
      <c r="F40" s="8">
        <v>280</v>
      </c>
      <c r="G40" s="8">
        <v>308</v>
      </c>
      <c r="H40" s="45">
        <f t="shared" si="2"/>
        <v>110.00000000000001</v>
      </c>
      <c r="I40" s="5"/>
      <c r="J40" s="96"/>
      <c r="K40" s="95"/>
      <c r="L40" s="95"/>
      <c r="M40" s="95"/>
      <c r="N40" s="95"/>
      <c r="O40" s="114"/>
      <c r="P40" s="114"/>
    </row>
    <row r="41" spans="1:16" ht="38.25" customHeight="1" x14ac:dyDescent="0.25">
      <c r="A41" s="98"/>
      <c r="B41" s="100" t="s">
        <v>66</v>
      </c>
      <c r="C41" s="77" t="s">
        <v>63</v>
      </c>
      <c r="D41" s="6" t="s">
        <v>23</v>
      </c>
      <c r="E41" s="5" t="s">
        <v>10</v>
      </c>
      <c r="F41" s="8">
        <v>3</v>
      </c>
      <c r="G41" s="8">
        <v>2</v>
      </c>
      <c r="H41" s="45">
        <f t="shared" si="2"/>
        <v>66.666666666666657</v>
      </c>
      <c r="I41" s="102" t="s">
        <v>91</v>
      </c>
      <c r="J41" s="75" t="s">
        <v>37</v>
      </c>
      <c r="K41" s="93" t="s">
        <v>35</v>
      </c>
      <c r="L41" s="93">
        <v>10</v>
      </c>
      <c r="M41" s="93">
        <v>10</v>
      </c>
      <c r="N41" s="93">
        <v>100</v>
      </c>
      <c r="O41" s="114"/>
      <c r="P41" s="114"/>
    </row>
    <row r="42" spans="1:16" ht="25.5" customHeight="1" x14ac:dyDescent="0.25">
      <c r="A42" s="98"/>
      <c r="B42" s="101"/>
      <c r="C42" s="79"/>
      <c r="D42" s="6" t="s">
        <v>67</v>
      </c>
      <c r="E42" s="5" t="s">
        <v>15</v>
      </c>
      <c r="F42" s="8">
        <v>66</v>
      </c>
      <c r="G42" s="8">
        <v>24</v>
      </c>
      <c r="H42" s="45">
        <f t="shared" si="2"/>
        <v>36.363636363636367</v>
      </c>
      <c r="I42" s="103"/>
      <c r="J42" s="96"/>
      <c r="K42" s="95"/>
      <c r="L42" s="95"/>
      <c r="M42" s="95"/>
      <c r="N42" s="95"/>
      <c r="O42" s="114"/>
      <c r="P42" s="114"/>
    </row>
    <row r="43" spans="1:16" ht="37.5" customHeight="1" x14ac:dyDescent="0.25">
      <c r="A43" s="98"/>
      <c r="B43" s="100" t="s">
        <v>22</v>
      </c>
      <c r="C43" s="77" t="s">
        <v>62</v>
      </c>
      <c r="D43" s="6" t="s">
        <v>23</v>
      </c>
      <c r="E43" s="5" t="s">
        <v>10</v>
      </c>
      <c r="F43" s="8">
        <v>24</v>
      </c>
      <c r="G43" s="8">
        <v>26</v>
      </c>
      <c r="H43" s="45">
        <f t="shared" si="2"/>
        <v>108.33333333333333</v>
      </c>
      <c r="I43" s="5"/>
      <c r="J43" s="99" t="s">
        <v>36</v>
      </c>
      <c r="K43" s="93" t="s">
        <v>35</v>
      </c>
      <c r="L43" s="93">
        <v>14</v>
      </c>
      <c r="M43" s="93">
        <v>14</v>
      </c>
      <c r="N43" s="93">
        <v>100</v>
      </c>
      <c r="O43" s="114"/>
      <c r="P43" s="114"/>
    </row>
    <row r="44" spans="1:16" ht="25.5" customHeight="1" x14ac:dyDescent="0.25">
      <c r="A44" s="81"/>
      <c r="B44" s="101"/>
      <c r="C44" s="79"/>
      <c r="D44" s="6" t="s">
        <v>67</v>
      </c>
      <c r="E44" s="5" t="s">
        <v>15</v>
      </c>
      <c r="F44" s="8">
        <v>346</v>
      </c>
      <c r="G44" s="8">
        <v>332</v>
      </c>
      <c r="H44" s="45">
        <f t="shared" si="2"/>
        <v>95.95375722543352</v>
      </c>
      <c r="I44" s="5"/>
      <c r="J44" s="83"/>
      <c r="K44" s="95"/>
      <c r="L44" s="95"/>
      <c r="M44" s="95"/>
      <c r="N44" s="95"/>
      <c r="O44" s="115"/>
      <c r="P44" s="115"/>
    </row>
    <row r="45" spans="1:16" ht="8.25" customHeight="1" x14ac:dyDescent="0.25">
      <c r="A45" s="9"/>
      <c r="B45" s="11"/>
      <c r="C45" s="42"/>
      <c r="D45" s="5"/>
      <c r="E45" s="5"/>
      <c r="F45" s="8"/>
      <c r="G45" s="8"/>
      <c r="H45" s="7"/>
      <c r="I45" s="5"/>
      <c r="J45" s="19"/>
      <c r="K45" s="19"/>
      <c r="L45" s="21"/>
      <c r="M45" s="21"/>
      <c r="N45" s="21"/>
      <c r="O45" s="21"/>
      <c r="P45" s="21"/>
    </row>
    <row r="46" spans="1:16" ht="38.25" customHeight="1" x14ac:dyDescent="0.25">
      <c r="A46" s="111" t="s">
        <v>24</v>
      </c>
      <c r="B46" s="100" t="s">
        <v>66</v>
      </c>
      <c r="C46" s="77" t="s">
        <v>63</v>
      </c>
      <c r="D46" s="6" t="s">
        <v>23</v>
      </c>
      <c r="E46" s="5" t="s">
        <v>10</v>
      </c>
      <c r="F46" s="8">
        <v>10</v>
      </c>
      <c r="G46" s="8">
        <v>10</v>
      </c>
      <c r="H46" s="5">
        <v>100</v>
      </c>
      <c r="I46" s="5"/>
      <c r="J46" s="75" t="s">
        <v>37</v>
      </c>
      <c r="K46" s="93" t="s">
        <v>35</v>
      </c>
      <c r="L46" s="93">
        <v>10</v>
      </c>
      <c r="M46" s="93">
        <v>10</v>
      </c>
      <c r="N46" s="93">
        <v>100</v>
      </c>
      <c r="O46" s="84">
        <v>13255003.08</v>
      </c>
      <c r="P46" s="86">
        <f>12868589.65-88649.62</f>
        <v>12779940.030000001</v>
      </c>
    </row>
    <row r="47" spans="1:16" ht="26.25" customHeight="1" x14ac:dyDescent="0.25">
      <c r="A47" s="112"/>
      <c r="B47" s="101"/>
      <c r="C47" s="79"/>
      <c r="D47" s="6" t="s">
        <v>67</v>
      </c>
      <c r="E47" s="5" t="s">
        <v>15</v>
      </c>
      <c r="F47" s="8">
        <v>208</v>
      </c>
      <c r="G47" s="8">
        <v>312</v>
      </c>
      <c r="H47" s="45">
        <f t="shared" ref="H47" si="3">G47/F47*100</f>
        <v>150</v>
      </c>
      <c r="I47" s="58" t="s">
        <v>89</v>
      </c>
      <c r="J47" s="96"/>
      <c r="K47" s="95"/>
      <c r="L47" s="95"/>
      <c r="M47" s="95"/>
      <c r="N47" s="95"/>
      <c r="O47" s="85"/>
      <c r="P47" s="87"/>
    </row>
    <row r="48" spans="1:16" ht="7.5" customHeight="1" x14ac:dyDescent="0.25">
      <c r="A48" s="9"/>
      <c r="B48" s="11"/>
      <c r="C48" s="42"/>
      <c r="D48" s="5"/>
      <c r="E48" s="5"/>
      <c r="F48" s="8"/>
      <c r="G48" s="8"/>
      <c r="H48" s="7"/>
      <c r="I48" s="5"/>
      <c r="J48" s="19"/>
      <c r="K48" s="19"/>
      <c r="L48" s="21"/>
      <c r="M48" s="21"/>
      <c r="N48" s="21"/>
      <c r="O48" s="21"/>
      <c r="P48" s="21"/>
    </row>
    <row r="49" spans="1:16" ht="51" x14ac:dyDescent="0.25">
      <c r="A49" s="80" t="s">
        <v>25</v>
      </c>
      <c r="B49" s="37" t="s">
        <v>56</v>
      </c>
      <c r="C49" s="77" t="s">
        <v>62</v>
      </c>
      <c r="D49" s="77" t="s">
        <v>54</v>
      </c>
      <c r="E49" s="77" t="s">
        <v>55</v>
      </c>
      <c r="F49" s="38"/>
      <c r="G49" s="38"/>
      <c r="H49" s="46"/>
      <c r="I49" s="49"/>
      <c r="J49" s="75" t="s">
        <v>37</v>
      </c>
      <c r="K49" s="93" t="s">
        <v>38</v>
      </c>
      <c r="L49" s="93">
        <v>95</v>
      </c>
      <c r="M49" s="93">
        <v>95</v>
      </c>
      <c r="N49" s="93">
        <v>100</v>
      </c>
      <c r="O49" s="113">
        <v>7006828.25</v>
      </c>
      <c r="P49" s="113">
        <f>6711036.75-15113.82</f>
        <v>6695922.9299999997</v>
      </c>
    </row>
    <row r="50" spans="1:16" x14ac:dyDescent="0.25">
      <c r="A50" s="98"/>
      <c r="B50" s="56" t="s">
        <v>73</v>
      </c>
      <c r="C50" s="78"/>
      <c r="D50" s="78"/>
      <c r="E50" s="78"/>
      <c r="F50" s="39">
        <v>4792</v>
      </c>
      <c r="G50" s="39">
        <v>4792</v>
      </c>
      <c r="H50" s="57">
        <f t="shared" ref="H50:H55" si="4">G50/F50*100</f>
        <v>100</v>
      </c>
      <c r="I50" s="124" t="s">
        <v>74</v>
      </c>
      <c r="J50" s="76"/>
      <c r="K50" s="94"/>
      <c r="L50" s="94"/>
      <c r="M50" s="94"/>
      <c r="N50" s="94"/>
      <c r="O50" s="114"/>
      <c r="P50" s="114"/>
    </row>
    <row r="51" spans="1:16" x14ac:dyDescent="0.25">
      <c r="A51" s="98"/>
      <c r="B51" s="52" t="s">
        <v>69</v>
      </c>
      <c r="C51" s="78"/>
      <c r="D51" s="78"/>
      <c r="E51" s="78"/>
      <c r="F51" s="55">
        <v>2730.5</v>
      </c>
      <c r="G51" s="8">
        <v>2700</v>
      </c>
      <c r="H51" s="45">
        <f t="shared" si="4"/>
        <v>98.882988463651344</v>
      </c>
      <c r="I51" s="123"/>
      <c r="J51" s="76"/>
      <c r="K51" s="94"/>
      <c r="L51" s="94"/>
      <c r="M51" s="94"/>
      <c r="N51" s="94"/>
      <c r="O51" s="114"/>
      <c r="P51" s="114"/>
    </row>
    <row r="52" spans="1:16" x14ac:dyDescent="0.25">
      <c r="A52" s="98"/>
      <c r="B52" s="53" t="s">
        <v>70</v>
      </c>
      <c r="C52" s="78"/>
      <c r="D52" s="78"/>
      <c r="E52" s="78"/>
      <c r="F52" s="8">
        <v>1529</v>
      </c>
      <c r="G52" s="8">
        <v>1529</v>
      </c>
      <c r="H52" s="45">
        <f t="shared" si="4"/>
        <v>100</v>
      </c>
      <c r="I52" s="15"/>
      <c r="J52" s="76"/>
      <c r="K52" s="94"/>
      <c r="L52" s="94"/>
      <c r="M52" s="94"/>
      <c r="N52" s="94"/>
      <c r="O52" s="114"/>
      <c r="P52" s="114"/>
    </row>
    <row r="53" spans="1:16" x14ac:dyDescent="0.25">
      <c r="A53" s="98"/>
      <c r="B53" s="54" t="s">
        <v>71</v>
      </c>
      <c r="C53" s="78"/>
      <c r="D53" s="78"/>
      <c r="E53" s="78"/>
      <c r="F53" s="8">
        <v>2197</v>
      </c>
      <c r="G53" s="55">
        <v>2197.5</v>
      </c>
      <c r="H53" s="45">
        <f t="shared" si="4"/>
        <v>100.02275830678198</v>
      </c>
      <c r="I53" s="15"/>
      <c r="J53" s="76"/>
      <c r="K53" s="94"/>
      <c r="L53" s="94"/>
      <c r="M53" s="94"/>
      <c r="N53" s="94"/>
      <c r="O53" s="114"/>
      <c r="P53" s="114"/>
    </row>
    <row r="54" spans="1:16" x14ac:dyDescent="0.25">
      <c r="A54" s="98"/>
      <c r="B54" s="54" t="s">
        <v>72</v>
      </c>
      <c r="C54" s="79"/>
      <c r="D54" s="79"/>
      <c r="E54" s="79"/>
      <c r="F54" s="55">
        <v>2086.5</v>
      </c>
      <c r="G54" s="8">
        <v>2086</v>
      </c>
      <c r="H54" s="45">
        <f t="shared" si="4"/>
        <v>99.976036424634557</v>
      </c>
      <c r="I54" s="15"/>
      <c r="J54" s="76"/>
      <c r="K54" s="95"/>
      <c r="L54" s="95"/>
      <c r="M54" s="95"/>
      <c r="N54" s="95"/>
      <c r="O54" s="114"/>
      <c r="P54" s="114"/>
    </row>
    <row r="55" spans="1:16" ht="35.25" customHeight="1" x14ac:dyDescent="0.25">
      <c r="A55" s="81"/>
      <c r="B55" s="12" t="s">
        <v>26</v>
      </c>
      <c r="C55" s="47" t="s">
        <v>62</v>
      </c>
      <c r="D55" s="6" t="s">
        <v>54</v>
      </c>
      <c r="E55" s="6" t="s">
        <v>55</v>
      </c>
      <c r="F55" s="8">
        <v>8281</v>
      </c>
      <c r="G55" s="8">
        <v>8281</v>
      </c>
      <c r="H55" s="45">
        <f t="shared" si="4"/>
        <v>100</v>
      </c>
      <c r="I55" s="15"/>
      <c r="J55" s="59" t="s">
        <v>37</v>
      </c>
      <c r="K55" s="20" t="s">
        <v>38</v>
      </c>
      <c r="L55" s="5">
        <v>95</v>
      </c>
      <c r="M55" s="5">
        <v>95</v>
      </c>
      <c r="N55" s="5">
        <v>100</v>
      </c>
      <c r="O55" s="115"/>
      <c r="P55" s="115"/>
    </row>
    <row r="56" spans="1:16" ht="7.5" customHeight="1" x14ac:dyDescent="0.25">
      <c r="A56" s="16"/>
      <c r="B56" s="18"/>
      <c r="C56" s="5"/>
      <c r="D56" s="6"/>
      <c r="E56" s="5"/>
      <c r="F56" s="8"/>
      <c r="G56" s="8"/>
      <c r="H56" s="5"/>
      <c r="I56" s="15"/>
      <c r="J56" s="25"/>
      <c r="K56" s="20"/>
      <c r="L56" s="5"/>
      <c r="M56" s="5"/>
      <c r="N56" s="5"/>
      <c r="O56" s="26"/>
      <c r="P56" s="26"/>
    </row>
    <row r="57" spans="1:16" ht="49.5" customHeight="1" x14ac:dyDescent="0.25">
      <c r="A57" s="80" t="s">
        <v>27</v>
      </c>
      <c r="B57" s="37" t="s">
        <v>56</v>
      </c>
      <c r="C57" s="77" t="s">
        <v>62</v>
      </c>
      <c r="D57" s="77" t="s">
        <v>54</v>
      </c>
      <c r="E57" s="77" t="s">
        <v>55</v>
      </c>
      <c r="F57" s="38"/>
      <c r="G57" s="38"/>
      <c r="H57" s="46"/>
      <c r="I57" s="49"/>
      <c r="J57" s="75" t="s">
        <v>37</v>
      </c>
      <c r="K57" s="93" t="s">
        <v>38</v>
      </c>
      <c r="L57" s="90">
        <v>95</v>
      </c>
      <c r="M57" s="90">
        <v>95</v>
      </c>
      <c r="N57" s="90">
        <v>100</v>
      </c>
      <c r="O57" s="113">
        <v>9820206.1500000004</v>
      </c>
      <c r="P57" s="113">
        <f>9687728.18-308420.96</f>
        <v>9379307.2199999988</v>
      </c>
    </row>
    <row r="58" spans="1:16" ht="15" customHeight="1" x14ac:dyDescent="0.25">
      <c r="A58" s="98"/>
      <c r="B58" s="60" t="s">
        <v>69</v>
      </c>
      <c r="C58" s="78"/>
      <c r="D58" s="78"/>
      <c r="E58" s="78"/>
      <c r="F58" s="39">
        <v>5177</v>
      </c>
      <c r="G58" s="39">
        <v>4714.5</v>
      </c>
      <c r="H58" s="57">
        <f t="shared" ref="H58:H61" si="5">G58/F58*100</f>
        <v>91.066254587598991</v>
      </c>
      <c r="I58" s="82" t="s">
        <v>84</v>
      </c>
      <c r="J58" s="76"/>
      <c r="K58" s="94"/>
      <c r="L58" s="91"/>
      <c r="M58" s="91"/>
      <c r="N58" s="91"/>
      <c r="O58" s="114"/>
      <c r="P58" s="114"/>
    </row>
    <row r="59" spans="1:16" ht="15" customHeight="1" x14ac:dyDescent="0.25">
      <c r="A59" s="98"/>
      <c r="B59" s="53" t="s">
        <v>70</v>
      </c>
      <c r="C59" s="78"/>
      <c r="D59" s="78"/>
      <c r="E59" s="78"/>
      <c r="F59" s="8">
        <v>5317</v>
      </c>
      <c r="G59" s="8">
        <v>5874.5</v>
      </c>
      <c r="H59" s="45">
        <f t="shared" si="5"/>
        <v>110.4852360353583</v>
      </c>
      <c r="I59" s="82"/>
      <c r="J59" s="76"/>
      <c r="K59" s="94"/>
      <c r="L59" s="91"/>
      <c r="M59" s="91"/>
      <c r="N59" s="91"/>
      <c r="O59" s="114"/>
      <c r="P59" s="114"/>
    </row>
    <row r="60" spans="1:16" ht="15" customHeight="1" x14ac:dyDescent="0.25">
      <c r="A60" s="98"/>
      <c r="B60" s="54" t="s">
        <v>71</v>
      </c>
      <c r="C60" s="79"/>
      <c r="D60" s="79"/>
      <c r="E60" s="79"/>
      <c r="F60" s="8">
        <v>2513</v>
      </c>
      <c r="G60" s="8">
        <v>2471</v>
      </c>
      <c r="H60" s="45">
        <f t="shared" si="5"/>
        <v>98.328690807799447</v>
      </c>
      <c r="I60" s="82"/>
      <c r="J60" s="76"/>
      <c r="K60" s="95"/>
      <c r="L60" s="92"/>
      <c r="M60" s="92"/>
      <c r="N60" s="92"/>
      <c r="O60" s="114"/>
      <c r="P60" s="114"/>
    </row>
    <row r="61" spans="1:16" ht="35.25" customHeight="1" x14ac:dyDescent="0.25">
      <c r="A61" s="81"/>
      <c r="B61" s="12" t="s">
        <v>26</v>
      </c>
      <c r="C61" s="47" t="s">
        <v>62</v>
      </c>
      <c r="D61" s="6" t="s">
        <v>54</v>
      </c>
      <c r="E61" s="6" t="s">
        <v>55</v>
      </c>
      <c r="F61" s="55">
        <v>17415.5</v>
      </c>
      <c r="G61" s="8">
        <v>17409</v>
      </c>
      <c r="H61" s="45">
        <f t="shared" si="5"/>
        <v>99.962676925727081</v>
      </c>
      <c r="I61" s="83"/>
      <c r="J61" s="59" t="s">
        <v>37</v>
      </c>
      <c r="K61" s="46" t="s">
        <v>38</v>
      </c>
      <c r="L61" s="5">
        <v>95</v>
      </c>
      <c r="M61" s="5">
        <v>95</v>
      </c>
      <c r="N61" s="5">
        <v>100</v>
      </c>
      <c r="O61" s="115"/>
      <c r="P61" s="115"/>
    </row>
    <row r="62" spans="1:16" ht="8.25" customHeight="1" x14ac:dyDescent="0.25">
      <c r="A62" s="9"/>
      <c r="B62" s="12"/>
      <c r="C62" s="5"/>
      <c r="D62" s="6"/>
      <c r="E62" s="5"/>
      <c r="F62" s="8"/>
      <c r="G62" s="8"/>
      <c r="H62" s="7"/>
      <c r="I62" s="5"/>
      <c r="J62" s="19"/>
      <c r="K62" s="19"/>
      <c r="L62" s="21"/>
      <c r="M62" s="21"/>
      <c r="N62" s="21"/>
      <c r="O62" s="68"/>
      <c r="P62" s="68"/>
    </row>
    <row r="63" spans="1:16" ht="51" x14ac:dyDescent="0.25">
      <c r="A63" s="80" t="s">
        <v>28</v>
      </c>
      <c r="B63" s="37" t="s">
        <v>56</v>
      </c>
      <c r="C63" s="77" t="s">
        <v>62</v>
      </c>
      <c r="D63" s="77" t="s">
        <v>54</v>
      </c>
      <c r="E63" s="77" t="s">
        <v>55</v>
      </c>
      <c r="F63" s="38"/>
      <c r="G63" s="38"/>
      <c r="H63" s="46"/>
      <c r="I63" s="47"/>
      <c r="J63" s="75" t="s">
        <v>37</v>
      </c>
      <c r="K63" s="93" t="s">
        <v>38</v>
      </c>
      <c r="L63" s="93">
        <v>95</v>
      </c>
      <c r="M63" s="93">
        <v>98.5</v>
      </c>
      <c r="N63" s="93">
        <f>M63/L63*100</f>
        <v>103.68421052631578</v>
      </c>
      <c r="O63" s="113">
        <v>5522287.9000000004</v>
      </c>
      <c r="P63" s="113">
        <f>5333989.96-117602.23</f>
        <v>5216387.7299999995</v>
      </c>
    </row>
    <row r="64" spans="1:16" x14ac:dyDescent="0.25">
      <c r="A64" s="98"/>
      <c r="B64" s="56" t="s">
        <v>73</v>
      </c>
      <c r="C64" s="78"/>
      <c r="D64" s="78"/>
      <c r="E64" s="78"/>
      <c r="F64" s="39">
        <v>17123</v>
      </c>
      <c r="G64" s="39">
        <v>19270</v>
      </c>
      <c r="H64" s="57">
        <f t="shared" ref="H64:H66" si="6">G64/F64*100</f>
        <v>112.53869065000292</v>
      </c>
      <c r="I64" s="82" t="s">
        <v>85</v>
      </c>
      <c r="J64" s="76"/>
      <c r="K64" s="94"/>
      <c r="L64" s="94"/>
      <c r="M64" s="94"/>
      <c r="N64" s="94"/>
      <c r="O64" s="114"/>
      <c r="P64" s="114"/>
    </row>
    <row r="65" spans="1:16" x14ac:dyDescent="0.25">
      <c r="A65" s="98"/>
      <c r="B65" s="53" t="s">
        <v>70</v>
      </c>
      <c r="C65" s="79"/>
      <c r="D65" s="79"/>
      <c r="E65" s="79"/>
      <c r="F65" s="55">
        <v>7300.5</v>
      </c>
      <c r="G65" s="8">
        <v>4794</v>
      </c>
      <c r="H65" s="45">
        <f t="shared" si="6"/>
        <v>65.666735155126361</v>
      </c>
      <c r="I65" s="82"/>
      <c r="J65" s="96"/>
      <c r="K65" s="95"/>
      <c r="L65" s="95"/>
      <c r="M65" s="95"/>
      <c r="N65" s="95"/>
      <c r="O65" s="114"/>
      <c r="P65" s="114"/>
    </row>
    <row r="66" spans="1:16" ht="35.25" customHeight="1" x14ac:dyDescent="0.25">
      <c r="A66" s="81"/>
      <c r="B66" s="12" t="s">
        <v>26</v>
      </c>
      <c r="C66" s="47" t="s">
        <v>62</v>
      </c>
      <c r="D66" s="6" t="s">
        <v>54</v>
      </c>
      <c r="E66" s="6" t="s">
        <v>55</v>
      </c>
      <c r="F66" s="55">
        <v>7515.5</v>
      </c>
      <c r="G66" s="8">
        <v>8093</v>
      </c>
      <c r="H66" s="45">
        <f t="shared" si="6"/>
        <v>107.68411948639478</v>
      </c>
      <c r="I66" s="83"/>
      <c r="J66" s="59" t="s">
        <v>37</v>
      </c>
      <c r="K66" s="46" t="s">
        <v>38</v>
      </c>
      <c r="L66" s="5">
        <v>95</v>
      </c>
      <c r="M66" s="5">
        <v>95</v>
      </c>
      <c r="N66" s="5">
        <v>100</v>
      </c>
      <c r="O66" s="115"/>
      <c r="P66" s="115"/>
    </row>
    <row r="67" spans="1:16" ht="8.25" customHeight="1" x14ac:dyDescent="0.25">
      <c r="A67" s="9"/>
      <c r="B67" s="12"/>
      <c r="C67" s="5"/>
      <c r="D67" s="6"/>
      <c r="E67" s="5"/>
      <c r="F67" s="8"/>
      <c r="G67" s="8"/>
      <c r="H67" s="7"/>
      <c r="I67" s="5"/>
      <c r="J67" s="19"/>
      <c r="K67" s="19"/>
      <c r="L67" s="21"/>
      <c r="M67" s="21"/>
      <c r="N67" s="21"/>
      <c r="O67" s="21"/>
      <c r="P67" s="21"/>
    </row>
    <row r="68" spans="1:16" ht="51" customHeight="1" x14ac:dyDescent="0.25">
      <c r="A68" s="80" t="s">
        <v>29</v>
      </c>
      <c r="B68" s="37" t="s">
        <v>56</v>
      </c>
      <c r="C68" s="77" t="s">
        <v>62</v>
      </c>
      <c r="D68" s="77" t="s">
        <v>54</v>
      </c>
      <c r="E68" s="77" t="s">
        <v>55</v>
      </c>
      <c r="F68" s="38"/>
      <c r="G68" s="38"/>
      <c r="H68" s="31"/>
      <c r="I68" s="122" t="s">
        <v>57</v>
      </c>
      <c r="J68" s="75" t="s">
        <v>37</v>
      </c>
      <c r="K68" s="93" t="s">
        <v>38</v>
      </c>
      <c r="L68" s="90">
        <v>95</v>
      </c>
      <c r="M68" s="90">
        <v>95</v>
      </c>
      <c r="N68" s="90">
        <v>100</v>
      </c>
      <c r="O68" s="113">
        <v>3777478.24</v>
      </c>
      <c r="P68" s="113">
        <f>3744874.39-142914.45</f>
        <v>3601959.94</v>
      </c>
    </row>
    <row r="69" spans="1:16" ht="12" customHeight="1" x14ac:dyDescent="0.25">
      <c r="A69" s="98"/>
      <c r="B69" s="32" t="s">
        <v>75</v>
      </c>
      <c r="C69" s="78"/>
      <c r="D69" s="78"/>
      <c r="E69" s="78"/>
      <c r="F69" s="39">
        <v>17902</v>
      </c>
      <c r="G69" s="39">
        <v>17802</v>
      </c>
      <c r="H69" s="57">
        <f t="shared" ref="H69:H76" si="7">G69/F69*100</f>
        <v>99.441403195173734</v>
      </c>
      <c r="I69" s="123"/>
      <c r="J69" s="76"/>
      <c r="K69" s="94"/>
      <c r="L69" s="91"/>
      <c r="M69" s="91"/>
      <c r="N69" s="91"/>
      <c r="O69" s="114"/>
      <c r="P69" s="114"/>
    </row>
    <row r="70" spans="1:16" ht="12" customHeight="1" x14ac:dyDescent="0.25">
      <c r="A70" s="98"/>
      <c r="B70" s="32" t="s">
        <v>76</v>
      </c>
      <c r="C70" s="79"/>
      <c r="D70" s="79"/>
      <c r="E70" s="79"/>
      <c r="F70" s="8">
        <v>7443</v>
      </c>
      <c r="G70" s="8">
        <v>7443</v>
      </c>
      <c r="H70" s="45">
        <f t="shared" si="7"/>
        <v>100</v>
      </c>
      <c r="I70" s="6"/>
      <c r="J70" s="76"/>
      <c r="K70" s="95"/>
      <c r="L70" s="92"/>
      <c r="M70" s="92"/>
      <c r="N70" s="92"/>
      <c r="O70" s="114"/>
      <c r="P70" s="114"/>
    </row>
    <row r="71" spans="1:16" ht="36.75" customHeight="1" x14ac:dyDescent="0.25">
      <c r="A71" s="81"/>
      <c r="B71" s="12" t="s">
        <v>26</v>
      </c>
      <c r="C71" s="47" t="s">
        <v>62</v>
      </c>
      <c r="D71" s="6" t="s">
        <v>54</v>
      </c>
      <c r="E71" s="6" t="s">
        <v>55</v>
      </c>
      <c r="F71" s="8">
        <v>11233</v>
      </c>
      <c r="G71" s="8">
        <v>11233</v>
      </c>
      <c r="H71" s="45">
        <f t="shared" si="7"/>
        <v>100</v>
      </c>
      <c r="I71" s="5"/>
      <c r="J71" s="59" t="s">
        <v>37</v>
      </c>
      <c r="K71" s="20" t="s">
        <v>38</v>
      </c>
      <c r="L71" s="22">
        <v>95</v>
      </c>
      <c r="M71" s="22">
        <v>95</v>
      </c>
      <c r="N71" s="22">
        <v>100</v>
      </c>
      <c r="O71" s="115"/>
      <c r="P71" s="115"/>
    </row>
    <row r="72" spans="1:16" ht="8.25" customHeight="1" x14ac:dyDescent="0.25">
      <c r="A72" s="9"/>
      <c r="B72" s="12"/>
      <c r="C72" s="14"/>
      <c r="D72" s="6"/>
      <c r="E72" s="5"/>
      <c r="F72" s="8"/>
      <c r="G72" s="8"/>
      <c r="H72" s="7"/>
      <c r="I72" s="5"/>
      <c r="J72" s="19"/>
      <c r="K72" s="19"/>
      <c r="L72" s="22"/>
      <c r="M72" s="22"/>
      <c r="N72" s="22"/>
      <c r="O72" s="21"/>
      <c r="P72" s="21"/>
    </row>
    <row r="73" spans="1:16" ht="75.75" customHeight="1" x14ac:dyDescent="0.25">
      <c r="A73" s="66" t="s">
        <v>80</v>
      </c>
      <c r="B73" s="12" t="s">
        <v>26</v>
      </c>
      <c r="C73" s="47" t="s">
        <v>62</v>
      </c>
      <c r="D73" s="6" t="s">
        <v>77</v>
      </c>
      <c r="E73" s="6" t="s">
        <v>55</v>
      </c>
      <c r="F73" s="8">
        <v>29952</v>
      </c>
      <c r="G73" s="8">
        <v>29952</v>
      </c>
      <c r="H73" s="45">
        <f t="shared" si="7"/>
        <v>100</v>
      </c>
      <c r="I73" s="5"/>
      <c r="J73" s="61" t="s">
        <v>37</v>
      </c>
      <c r="K73" s="28" t="s">
        <v>38</v>
      </c>
      <c r="L73" s="22">
        <v>78</v>
      </c>
      <c r="M73" s="22">
        <v>90</v>
      </c>
      <c r="N73" s="63">
        <f>M73/L73*100</f>
        <v>115.38461538461537</v>
      </c>
      <c r="O73" s="69">
        <v>3286173.11</v>
      </c>
      <c r="P73" s="69">
        <f>3194262.05-17582.2</f>
        <v>3176679.8499999996</v>
      </c>
    </row>
    <row r="74" spans="1:16" ht="7.5" customHeight="1" x14ac:dyDescent="0.25">
      <c r="A74" s="17"/>
      <c r="B74" s="18"/>
      <c r="C74" s="14"/>
      <c r="D74" s="6"/>
      <c r="E74" s="5"/>
      <c r="F74" s="8"/>
      <c r="G74" s="62"/>
      <c r="H74" s="62"/>
      <c r="I74" s="5"/>
      <c r="J74" s="15"/>
      <c r="K74" s="19"/>
      <c r="L74" s="22"/>
      <c r="M74" s="22"/>
      <c r="N74" s="65"/>
      <c r="O74" s="35"/>
      <c r="P74" s="35"/>
    </row>
    <row r="75" spans="1:16" ht="40.5" customHeight="1" x14ac:dyDescent="0.25">
      <c r="A75" s="80" t="s">
        <v>30</v>
      </c>
      <c r="B75" s="50" t="s">
        <v>78</v>
      </c>
      <c r="C75" s="47" t="s">
        <v>62</v>
      </c>
      <c r="D75" s="6" t="s">
        <v>79</v>
      </c>
      <c r="E75" s="5" t="s">
        <v>81</v>
      </c>
      <c r="F75" s="8">
        <v>46</v>
      </c>
      <c r="G75" s="48">
        <v>48</v>
      </c>
      <c r="H75" s="45">
        <f t="shared" si="7"/>
        <v>104.34782608695652</v>
      </c>
      <c r="I75" s="5"/>
      <c r="J75" s="61" t="s">
        <v>42</v>
      </c>
      <c r="K75" s="19"/>
      <c r="L75" s="22"/>
      <c r="M75" s="22"/>
      <c r="N75" s="64"/>
      <c r="O75" s="88">
        <v>2128220.77</v>
      </c>
      <c r="P75" s="88">
        <f>2037484.57-5537.64</f>
        <v>2031946.9300000002</v>
      </c>
    </row>
    <row r="76" spans="1:16" ht="50.25" customHeight="1" x14ac:dyDescent="0.25">
      <c r="A76" s="81"/>
      <c r="B76" s="12" t="s">
        <v>31</v>
      </c>
      <c r="C76" s="6" t="s">
        <v>62</v>
      </c>
      <c r="D76" s="6" t="s">
        <v>82</v>
      </c>
      <c r="E76" s="5" t="s">
        <v>81</v>
      </c>
      <c r="F76" s="8">
        <v>500</v>
      </c>
      <c r="G76" s="48">
        <v>514</v>
      </c>
      <c r="H76" s="45">
        <f t="shared" si="7"/>
        <v>102.8</v>
      </c>
      <c r="I76" s="5"/>
      <c r="J76" s="67" t="s">
        <v>42</v>
      </c>
      <c r="K76" s="19"/>
      <c r="L76" s="22"/>
      <c r="M76" s="22"/>
      <c r="N76" s="64"/>
      <c r="O76" s="89"/>
      <c r="P76" s="89"/>
    </row>
    <row r="77" spans="1:16" x14ac:dyDescent="0.25">
      <c r="A77" s="3"/>
      <c r="B77" s="3" t="s">
        <v>48</v>
      </c>
      <c r="C77" s="3"/>
      <c r="D77" s="4"/>
      <c r="E77" s="4"/>
      <c r="F77" s="4"/>
      <c r="G77" s="4"/>
      <c r="H77" s="4"/>
      <c r="I77" s="4"/>
      <c r="J77" s="1"/>
      <c r="K77" s="1"/>
    </row>
    <row r="78" spans="1:16" x14ac:dyDescent="0.25">
      <c r="A78" s="3" t="s">
        <v>86</v>
      </c>
      <c r="B78" s="3"/>
      <c r="C78" s="3"/>
      <c r="D78" s="4"/>
      <c r="E78" s="4"/>
      <c r="F78" s="4"/>
      <c r="G78" s="4"/>
      <c r="H78" s="4"/>
      <c r="I78" s="4"/>
      <c r="J78" s="1"/>
      <c r="K78" s="1"/>
    </row>
    <row r="79" spans="1:16" x14ac:dyDescent="0.25">
      <c r="A79" s="3" t="s">
        <v>88</v>
      </c>
      <c r="B79" s="3"/>
      <c r="C79" s="3"/>
      <c r="D79" s="4"/>
      <c r="E79" s="4"/>
      <c r="F79" s="4"/>
      <c r="G79" s="4"/>
      <c r="H79" s="4"/>
      <c r="I79" s="4"/>
      <c r="J79" s="1"/>
      <c r="K79" s="1"/>
    </row>
    <row r="80" spans="1:16" x14ac:dyDescent="0.25">
      <c r="A80" s="3" t="s">
        <v>87</v>
      </c>
      <c r="B80" s="3"/>
      <c r="C80" s="3"/>
      <c r="D80" s="4"/>
      <c r="E80" s="4"/>
      <c r="F80" s="4"/>
      <c r="G80" s="4"/>
      <c r="H80" s="4"/>
      <c r="I80" s="4"/>
      <c r="J80" s="1"/>
      <c r="K80" s="1"/>
    </row>
    <row r="81" spans="1:11" x14ac:dyDescent="0.25">
      <c r="A81" s="3" t="s">
        <v>49</v>
      </c>
      <c r="B81" s="3"/>
      <c r="C81" s="3"/>
      <c r="D81" s="4"/>
      <c r="E81" s="4"/>
      <c r="F81" s="4"/>
      <c r="G81" s="4"/>
      <c r="H81" s="4"/>
      <c r="I81" s="4"/>
      <c r="J81" s="1"/>
      <c r="K81" s="1"/>
    </row>
    <row r="82" spans="1:11" x14ac:dyDescent="0.25">
      <c r="A82" s="3" t="s">
        <v>50</v>
      </c>
      <c r="B82" s="3"/>
      <c r="C82" s="3"/>
      <c r="D82" s="4"/>
      <c r="E82" s="4"/>
      <c r="F82" s="4"/>
      <c r="G82" s="4"/>
      <c r="H82" s="4"/>
      <c r="I82" s="4"/>
      <c r="J82" s="1"/>
      <c r="K82" s="1"/>
    </row>
    <row r="83" spans="1:11" x14ac:dyDescent="0.25">
      <c r="A83" s="3"/>
      <c r="B83" s="3"/>
      <c r="C83" s="3"/>
      <c r="D83" s="4"/>
      <c r="E83" s="4"/>
      <c r="F83" s="4"/>
      <c r="G83" s="4"/>
      <c r="H83" s="4"/>
      <c r="I83" s="4"/>
      <c r="J83" s="1"/>
      <c r="K83" s="1"/>
    </row>
    <row r="84" spans="1:11" x14ac:dyDescent="0.25">
      <c r="A84" s="3"/>
      <c r="B84" s="3"/>
      <c r="C84" s="3"/>
      <c r="D84" s="4"/>
      <c r="E84" s="4"/>
      <c r="F84" s="4"/>
      <c r="G84" s="4"/>
      <c r="H84" s="4"/>
      <c r="I84" s="4"/>
      <c r="J84" s="1"/>
      <c r="K84" s="1"/>
    </row>
    <row r="85" spans="1:11" x14ac:dyDescent="0.25">
      <c r="A85" s="3"/>
      <c r="B85" s="3"/>
      <c r="C85" s="3"/>
      <c r="D85" s="4"/>
      <c r="E85" s="4"/>
      <c r="F85" s="4"/>
      <c r="G85" s="4"/>
      <c r="H85" s="4"/>
      <c r="I85" s="4"/>
      <c r="J85" s="1"/>
      <c r="K85" s="1"/>
    </row>
    <row r="86" spans="1:11" x14ac:dyDescent="0.25">
      <c r="A86" s="1"/>
      <c r="B86" s="1"/>
      <c r="C86" s="1"/>
      <c r="D86" s="2"/>
      <c r="E86" s="2"/>
      <c r="F86" s="2"/>
      <c r="G86" s="109"/>
      <c r="H86" s="110"/>
      <c r="I86" s="2"/>
      <c r="J86" s="1"/>
      <c r="K86" s="1"/>
    </row>
    <row r="87" spans="1:11" x14ac:dyDescent="0.25">
      <c r="A87" s="1"/>
      <c r="B87" s="1"/>
      <c r="C87" s="1"/>
      <c r="D87" s="2"/>
      <c r="E87" s="2"/>
      <c r="F87" s="2"/>
      <c r="G87" s="29"/>
      <c r="H87" s="30"/>
      <c r="I87" s="2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07"/>
      <c r="H89" s="108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B92" s="36"/>
      <c r="C92" s="36"/>
    </row>
    <row r="93" spans="1:11" x14ac:dyDescent="0.25">
      <c r="B93" s="36"/>
      <c r="C93" s="36"/>
    </row>
  </sheetData>
  <mergeCells count="188">
    <mergeCell ref="N46:N47"/>
    <mergeCell ref="C46:C47"/>
    <mergeCell ref="J46:J47"/>
    <mergeCell ref="K46:K47"/>
    <mergeCell ref="L46:L47"/>
    <mergeCell ref="M46:M47"/>
    <mergeCell ref="J41:J42"/>
    <mergeCell ref="K41:K42"/>
    <mergeCell ref="L41:L42"/>
    <mergeCell ref="M41:M42"/>
    <mergeCell ref="N41:N42"/>
    <mergeCell ref="I50:I51"/>
    <mergeCell ref="J57:J60"/>
    <mergeCell ref="K57:K60"/>
    <mergeCell ref="L27:L28"/>
    <mergeCell ref="K22:K23"/>
    <mergeCell ref="L22:L23"/>
    <mergeCell ref="M22:M23"/>
    <mergeCell ref="N22:N23"/>
    <mergeCell ref="B24:B25"/>
    <mergeCell ref="C24:C25"/>
    <mergeCell ref="J24:J25"/>
    <mergeCell ref="K24:K25"/>
    <mergeCell ref="L24:L25"/>
    <mergeCell ref="M24:M25"/>
    <mergeCell ref="N24:N25"/>
    <mergeCell ref="I32:I33"/>
    <mergeCell ref="B34:B35"/>
    <mergeCell ref="C34:C35"/>
    <mergeCell ref="J34:J35"/>
    <mergeCell ref="K34:K35"/>
    <mergeCell ref="B27:B28"/>
    <mergeCell ref="C27:C28"/>
    <mergeCell ref="J27:J28"/>
    <mergeCell ref="K27:K28"/>
    <mergeCell ref="N68:N70"/>
    <mergeCell ref="M27:M28"/>
    <mergeCell ref="N27:N28"/>
    <mergeCell ref="L29:L30"/>
    <mergeCell ref="M29:M30"/>
    <mergeCell ref="N29:N30"/>
    <mergeCell ref="J49:J54"/>
    <mergeCell ref="K49:K54"/>
    <mergeCell ref="L49:L54"/>
    <mergeCell ref="M49:M54"/>
    <mergeCell ref="N49:N54"/>
    <mergeCell ref="J39:J40"/>
    <mergeCell ref="K39:K40"/>
    <mergeCell ref="L39:L40"/>
    <mergeCell ref="M39:M40"/>
    <mergeCell ref="N39:N40"/>
    <mergeCell ref="L34:L35"/>
    <mergeCell ref="M34:M35"/>
    <mergeCell ref="N34:N35"/>
    <mergeCell ref="J36:J37"/>
    <mergeCell ref="K36:K37"/>
    <mergeCell ref="L36:L37"/>
    <mergeCell ref="M36:M37"/>
    <mergeCell ref="N36:N37"/>
    <mergeCell ref="P20:P30"/>
    <mergeCell ref="O20:O30"/>
    <mergeCell ref="P15:P18"/>
    <mergeCell ref="I68:I69"/>
    <mergeCell ref="P32:P44"/>
    <mergeCell ref="O49:O55"/>
    <mergeCell ref="P49:P55"/>
    <mergeCell ref="O57:O61"/>
    <mergeCell ref="P57:P61"/>
    <mergeCell ref="O63:O66"/>
    <mergeCell ref="P63:P66"/>
    <mergeCell ref="O68:O71"/>
    <mergeCell ref="M32:M33"/>
    <mergeCell ref="N32:N33"/>
    <mergeCell ref="M20:M21"/>
    <mergeCell ref="N20:N21"/>
    <mergeCell ref="O32:O44"/>
    <mergeCell ref="N43:N44"/>
    <mergeCell ref="O15:O18"/>
    <mergeCell ref="J22:J23"/>
    <mergeCell ref="P68:P71"/>
    <mergeCell ref="K68:K70"/>
    <mergeCell ref="L68:L70"/>
    <mergeCell ref="M68:M70"/>
    <mergeCell ref="O10:O12"/>
    <mergeCell ref="P10:P12"/>
    <mergeCell ref="A8:A9"/>
    <mergeCell ref="B8:B9"/>
    <mergeCell ref="D8:I8"/>
    <mergeCell ref="J8:N8"/>
    <mergeCell ref="O8:P8"/>
    <mergeCell ref="A10:A12"/>
    <mergeCell ref="P13:P14"/>
    <mergeCell ref="O13:O14"/>
    <mergeCell ref="G89:H89"/>
    <mergeCell ref="A49:A55"/>
    <mergeCell ref="A57:A61"/>
    <mergeCell ref="A63:A66"/>
    <mergeCell ref="A68:A71"/>
    <mergeCell ref="G86:H86"/>
    <mergeCell ref="B32:B33"/>
    <mergeCell ref="B29:B30"/>
    <mergeCell ref="B43:B44"/>
    <mergeCell ref="C29:C30"/>
    <mergeCell ref="C32:C33"/>
    <mergeCell ref="B39:B40"/>
    <mergeCell ref="C39:C40"/>
    <mergeCell ref="B41:B42"/>
    <mergeCell ref="C41:C42"/>
    <mergeCell ref="C43:C44"/>
    <mergeCell ref="A32:A38"/>
    <mergeCell ref="A39:A44"/>
    <mergeCell ref="B46:B47"/>
    <mergeCell ref="A46:A47"/>
    <mergeCell ref="C57:C60"/>
    <mergeCell ref="D57:D60"/>
    <mergeCell ref="E57:E60"/>
    <mergeCell ref="D68:D70"/>
    <mergeCell ref="M17:M18"/>
    <mergeCell ref="N17:N18"/>
    <mergeCell ref="K20:K21"/>
    <mergeCell ref="L20:L21"/>
    <mergeCell ref="M43:M44"/>
    <mergeCell ref="O1:P1"/>
    <mergeCell ref="M2:P2"/>
    <mergeCell ref="K17:K18"/>
    <mergeCell ref="L17:L18"/>
    <mergeCell ref="K32:K33"/>
    <mergeCell ref="L32:L33"/>
    <mergeCell ref="K43:K44"/>
    <mergeCell ref="L43:L44"/>
    <mergeCell ref="K11:K12"/>
    <mergeCell ref="L11:L12"/>
    <mergeCell ref="M11:M12"/>
    <mergeCell ref="N11:N12"/>
    <mergeCell ref="K29:K30"/>
    <mergeCell ref="K15:K16"/>
    <mergeCell ref="L15:L16"/>
    <mergeCell ref="M15:M16"/>
    <mergeCell ref="N15:N16"/>
    <mergeCell ref="A5:P5"/>
    <mergeCell ref="A7:P7"/>
    <mergeCell ref="B2:F2"/>
    <mergeCell ref="A20:A30"/>
    <mergeCell ref="J17:J18"/>
    <mergeCell ref="J32:J33"/>
    <mergeCell ref="J43:J44"/>
    <mergeCell ref="J11:J12"/>
    <mergeCell ref="B15:B16"/>
    <mergeCell ref="J15:J16"/>
    <mergeCell ref="J20:J21"/>
    <mergeCell ref="J29:J30"/>
    <mergeCell ref="A13:A14"/>
    <mergeCell ref="B17:B18"/>
    <mergeCell ref="B20:B21"/>
    <mergeCell ref="A15:A18"/>
    <mergeCell ref="C15:C16"/>
    <mergeCell ref="C17:C18"/>
    <mergeCell ref="C20:C21"/>
    <mergeCell ref="B22:B23"/>
    <mergeCell ref="C22:C23"/>
    <mergeCell ref="B36:B37"/>
    <mergeCell ref="C36:C37"/>
    <mergeCell ref="I41:I42"/>
    <mergeCell ref="I28:I30"/>
    <mergeCell ref="J68:J70"/>
    <mergeCell ref="C68:C70"/>
    <mergeCell ref="A75:A76"/>
    <mergeCell ref="I58:I61"/>
    <mergeCell ref="I64:I66"/>
    <mergeCell ref="O46:O47"/>
    <mergeCell ref="P46:P47"/>
    <mergeCell ref="O75:O76"/>
    <mergeCell ref="P75:P76"/>
    <mergeCell ref="L57:L60"/>
    <mergeCell ref="M57:M60"/>
    <mergeCell ref="N57:N60"/>
    <mergeCell ref="C63:C65"/>
    <mergeCell ref="D63:D65"/>
    <mergeCell ref="E63:E65"/>
    <mergeCell ref="K63:K65"/>
    <mergeCell ref="L63:L65"/>
    <mergeCell ref="M63:M65"/>
    <mergeCell ref="N63:N65"/>
    <mergeCell ref="J63:J65"/>
    <mergeCell ref="C49:C54"/>
    <mergeCell ref="D49:D54"/>
    <mergeCell ref="E49:E54"/>
    <mergeCell ref="E68:E70"/>
  </mergeCells>
  <pageMargins left="0.39370078740157483" right="0.39370078740157483" top="0.78740157480314965" bottom="0.78740157480314965" header="0" footer="0"/>
  <pageSetup paperSize="9" scale="78" fitToHeight="0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C8" sqref="A8:XFD8"/>
    </sheetView>
  </sheetViews>
  <sheetFormatPr defaultRowHeight="15" x14ac:dyDescent="0.25"/>
  <cols>
    <col min="1" max="1" width="5.85546875" customWidth="1"/>
    <col min="2" max="2" width="22.140625" customWidth="1"/>
    <col min="3" max="3" width="6.85546875" customWidth="1"/>
    <col min="4" max="4" width="9.42578125" customWidth="1"/>
    <col min="5" max="5" width="6.7109375" customWidth="1"/>
    <col min="6" max="7" width="7.7109375" customWidth="1"/>
    <col min="8" max="8" width="6.140625" customWidth="1"/>
    <col min="9" max="9" width="9.5703125" customWidth="1"/>
    <col min="10" max="10" width="13.5703125" customWidth="1"/>
    <col min="11" max="11" width="4.7109375" customWidth="1"/>
    <col min="12" max="12" width="5.42578125" customWidth="1"/>
    <col min="13" max="13" width="5.7109375" customWidth="1"/>
    <col min="14" max="14" width="5.42578125" customWidth="1"/>
    <col min="15" max="15" width="6.140625" customWidth="1"/>
    <col min="16" max="16" width="7.140625" customWidth="1"/>
  </cols>
  <sheetData>
    <row r="1" spans="1:16" x14ac:dyDescent="0.25">
      <c r="B1" t="s">
        <v>46</v>
      </c>
      <c r="O1" s="104" t="s">
        <v>44</v>
      </c>
      <c r="P1" s="104"/>
    </row>
    <row r="2" spans="1:16" x14ac:dyDescent="0.25">
      <c r="B2" s="97" t="s">
        <v>45</v>
      </c>
      <c r="C2" s="97"/>
      <c r="D2" s="97"/>
      <c r="E2" s="97"/>
      <c r="F2" s="97"/>
      <c r="M2" s="104" t="s">
        <v>45</v>
      </c>
      <c r="N2" s="104"/>
      <c r="O2" s="104"/>
      <c r="P2" s="104"/>
    </row>
    <row r="3" spans="1:16" x14ac:dyDescent="0.25">
      <c r="B3" s="73" t="s">
        <v>93</v>
      </c>
      <c r="C3" s="73"/>
      <c r="D3" s="73"/>
      <c r="E3" s="73"/>
      <c r="F3" s="73"/>
      <c r="M3" s="72"/>
      <c r="N3" s="72"/>
      <c r="O3" s="72"/>
      <c r="P3" s="72"/>
    </row>
    <row r="5" spans="1:16" x14ac:dyDescent="0.25">
      <c r="A5" s="105" t="s">
        <v>52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x14ac:dyDescent="0.25">
      <c r="A6" s="23"/>
      <c r="B6" s="1"/>
      <c r="C6" s="1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</row>
    <row r="7" spans="1:16" ht="68.25" customHeight="1" x14ac:dyDescent="0.25">
      <c r="A7" s="106" t="s">
        <v>53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51.75" customHeight="1" x14ac:dyDescent="0.25">
      <c r="A8" s="99" t="s">
        <v>0</v>
      </c>
      <c r="B8" s="125" t="s">
        <v>1</v>
      </c>
      <c r="C8" s="126"/>
      <c r="D8" s="127" t="s">
        <v>94</v>
      </c>
      <c r="E8" s="128"/>
      <c r="F8" s="128"/>
      <c r="G8" s="128"/>
      <c r="H8" s="128"/>
      <c r="I8" s="129"/>
      <c r="J8" s="127" t="s">
        <v>95</v>
      </c>
      <c r="K8" s="128"/>
      <c r="L8" s="128"/>
      <c r="M8" s="128"/>
      <c r="N8" s="128"/>
      <c r="O8" s="127" t="s">
        <v>47</v>
      </c>
      <c r="P8" s="129"/>
    </row>
    <row r="9" spans="1:16" ht="90" x14ac:dyDescent="0.25">
      <c r="A9" s="83"/>
      <c r="B9" s="130"/>
      <c r="C9" s="131" t="s">
        <v>61</v>
      </c>
      <c r="D9" s="15" t="s">
        <v>2</v>
      </c>
      <c r="E9" s="15" t="s">
        <v>3</v>
      </c>
      <c r="F9" s="15" t="s">
        <v>4</v>
      </c>
      <c r="G9" s="15" t="s">
        <v>32</v>
      </c>
      <c r="H9" s="15" t="s">
        <v>5</v>
      </c>
      <c r="I9" s="15" t="s">
        <v>6</v>
      </c>
      <c r="J9" s="15" t="s">
        <v>2</v>
      </c>
      <c r="K9" s="15" t="s">
        <v>3</v>
      </c>
      <c r="L9" s="15" t="s">
        <v>40</v>
      </c>
      <c r="M9" s="15" t="s">
        <v>32</v>
      </c>
      <c r="N9" s="15" t="s">
        <v>5</v>
      </c>
      <c r="O9" s="132" t="s">
        <v>41</v>
      </c>
      <c r="P9" s="132" t="s">
        <v>43</v>
      </c>
    </row>
    <row r="10" spans="1:16" ht="56.25" x14ac:dyDescent="0.25">
      <c r="A10" s="133" t="s">
        <v>7</v>
      </c>
      <c r="B10" s="134" t="s">
        <v>96</v>
      </c>
      <c r="C10" s="15" t="s">
        <v>62</v>
      </c>
      <c r="D10" s="15" t="s">
        <v>9</v>
      </c>
      <c r="E10" s="135" t="s">
        <v>10</v>
      </c>
      <c r="F10" s="136">
        <v>150000</v>
      </c>
      <c r="G10" s="136">
        <v>158121</v>
      </c>
      <c r="H10" s="137">
        <f>G10/F10*100</f>
        <v>105.414</v>
      </c>
      <c r="I10" s="135"/>
      <c r="J10" s="15" t="s">
        <v>39</v>
      </c>
      <c r="K10" s="135" t="s">
        <v>35</v>
      </c>
      <c r="L10" s="138">
        <v>10</v>
      </c>
      <c r="M10" s="138">
        <v>10</v>
      </c>
      <c r="N10" s="138">
        <v>100</v>
      </c>
      <c r="O10" s="139">
        <v>19731586.059999999</v>
      </c>
      <c r="P10" s="139">
        <f>19541364.69-290301.73</f>
        <v>19251062.960000001</v>
      </c>
    </row>
    <row r="11" spans="1:16" ht="56.25" x14ac:dyDescent="0.25">
      <c r="A11" s="140"/>
      <c r="B11" s="134" t="s">
        <v>97</v>
      </c>
      <c r="C11" s="15" t="s">
        <v>62</v>
      </c>
      <c r="D11" s="15" t="s">
        <v>9</v>
      </c>
      <c r="E11" s="135" t="s">
        <v>10</v>
      </c>
      <c r="F11" s="136">
        <v>150000</v>
      </c>
      <c r="G11" s="136">
        <v>158121</v>
      </c>
      <c r="H11" s="137">
        <f>G11/F11*100</f>
        <v>105.414</v>
      </c>
      <c r="I11" s="135"/>
      <c r="J11" s="99" t="s">
        <v>36</v>
      </c>
      <c r="K11" s="125" t="s">
        <v>35</v>
      </c>
      <c r="L11" s="141">
        <v>14</v>
      </c>
      <c r="M11" s="141">
        <v>14</v>
      </c>
      <c r="N11" s="141">
        <v>100</v>
      </c>
      <c r="O11" s="142"/>
      <c r="P11" s="142"/>
    </row>
    <row r="12" spans="1:16" ht="33.75" x14ac:dyDescent="0.25">
      <c r="A12" s="143"/>
      <c r="B12" s="134" t="s">
        <v>98</v>
      </c>
      <c r="C12" s="15" t="s">
        <v>62</v>
      </c>
      <c r="D12" s="15" t="s">
        <v>12</v>
      </c>
      <c r="E12" s="135" t="s">
        <v>10</v>
      </c>
      <c r="F12" s="136">
        <v>4300</v>
      </c>
      <c r="G12" s="136">
        <v>5426</v>
      </c>
      <c r="H12" s="137">
        <f>G12/F12*100</f>
        <v>126.18604651162791</v>
      </c>
      <c r="I12" s="135"/>
      <c r="J12" s="83"/>
      <c r="K12" s="130"/>
      <c r="L12" s="144"/>
      <c r="M12" s="144"/>
      <c r="N12" s="144"/>
      <c r="O12" s="145"/>
      <c r="P12" s="145"/>
    </row>
    <row r="13" spans="1:16" x14ac:dyDescent="0.25">
      <c r="A13" s="146"/>
      <c r="B13" s="147"/>
      <c r="C13" s="147"/>
      <c r="D13" s="135"/>
      <c r="E13" s="135"/>
      <c r="F13" s="136"/>
      <c r="G13" s="136"/>
      <c r="H13" s="148"/>
      <c r="I13" s="135"/>
      <c r="J13" s="149"/>
      <c r="K13" s="149"/>
      <c r="L13" s="150"/>
      <c r="M13" s="150"/>
      <c r="N13" s="150"/>
      <c r="O13" s="151"/>
      <c r="P13" s="151"/>
    </row>
    <row r="14" spans="1:16" ht="45" x14ac:dyDescent="0.25">
      <c r="A14" s="133" t="s">
        <v>13</v>
      </c>
      <c r="B14" s="134" t="s">
        <v>99</v>
      </c>
      <c r="C14" s="15" t="s">
        <v>63</v>
      </c>
      <c r="D14" s="15" t="s">
        <v>83</v>
      </c>
      <c r="E14" s="135" t="s">
        <v>15</v>
      </c>
      <c r="F14" s="136">
        <v>14150</v>
      </c>
      <c r="G14" s="136">
        <v>15000</v>
      </c>
      <c r="H14" s="137">
        <f t="shared" ref="H14:H32" si="0">G14/F14*100</f>
        <v>106.00706713780919</v>
      </c>
      <c r="I14" s="135"/>
      <c r="J14" s="15" t="s">
        <v>37</v>
      </c>
      <c r="K14" s="135" t="s">
        <v>35</v>
      </c>
      <c r="L14" s="138">
        <v>10</v>
      </c>
      <c r="M14" s="138">
        <v>10</v>
      </c>
      <c r="N14" s="138">
        <v>100</v>
      </c>
      <c r="O14" s="139">
        <v>5318626.9000000004</v>
      </c>
      <c r="P14" s="139">
        <f>5139846.68-14792.74</f>
        <v>5125053.9399999995</v>
      </c>
    </row>
    <row r="15" spans="1:16" ht="67.5" x14ac:dyDescent="0.25">
      <c r="A15" s="143"/>
      <c r="B15" s="134" t="s">
        <v>100</v>
      </c>
      <c r="C15" s="15" t="s">
        <v>62</v>
      </c>
      <c r="D15" s="15" t="s">
        <v>17</v>
      </c>
      <c r="E15" s="135" t="s">
        <v>10</v>
      </c>
      <c r="F15" s="136">
        <v>500</v>
      </c>
      <c r="G15" s="136">
        <v>500</v>
      </c>
      <c r="H15" s="137">
        <f t="shared" si="0"/>
        <v>100</v>
      </c>
      <c r="I15" s="135"/>
      <c r="J15" s="15" t="s">
        <v>36</v>
      </c>
      <c r="K15" s="135" t="s">
        <v>35</v>
      </c>
      <c r="L15" s="138">
        <v>14</v>
      </c>
      <c r="M15" s="138">
        <v>14</v>
      </c>
      <c r="N15" s="138">
        <v>100</v>
      </c>
      <c r="O15" s="145"/>
      <c r="P15" s="145"/>
    </row>
    <row r="16" spans="1:16" x14ac:dyDescent="0.25">
      <c r="A16" s="146"/>
      <c r="B16" s="147"/>
      <c r="C16" s="147"/>
      <c r="D16" s="135"/>
      <c r="E16" s="135"/>
      <c r="F16" s="136"/>
      <c r="G16" s="136"/>
      <c r="H16" s="148"/>
      <c r="I16" s="135"/>
      <c r="J16" s="149"/>
      <c r="K16" s="149"/>
      <c r="L16" s="151"/>
      <c r="M16" s="151"/>
      <c r="N16" s="151"/>
      <c r="O16" s="151"/>
      <c r="P16" s="151"/>
    </row>
    <row r="17" spans="1:16" ht="45" x14ac:dyDescent="0.25">
      <c r="A17" s="133" t="s">
        <v>18</v>
      </c>
      <c r="B17" s="152" t="s">
        <v>101</v>
      </c>
      <c r="C17" s="99" t="s">
        <v>62</v>
      </c>
      <c r="D17" s="15" t="s">
        <v>20</v>
      </c>
      <c r="E17" s="135" t="s">
        <v>15</v>
      </c>
      <c r="F17" s="136">
        <v>180</v>
      </c>
      <c r="G17" s="136">
        <v>190</v>
      </c>
      <c r="H17" s="137">
        <f t="shared" si="0"/>
        <v>105.55555555555556</v>
      </c>
      <c r="I17" s="135"/>
      <c r="J17" s="99" t="s">
        <v>37</v>
      </c>
      <c r="K17" s="125" t="s">
        <v>35</v>
      </c>
      <c r="L17" s="125">
        <v>14</v>
      </c>
      <c r="M17" s="125">
        <v>14</v>
      </c>
      <c r="N17" s="125">
        <v>100</v>
      </c>
      <c r="O17" s="139">
        <v>5944779.8799999999</v>
      </c>
      <c r="P17" s="139">
        <f>5702840.36-30811.02</f>
        <v>5672029.3400000008</v>
      </c>
    </row>
    <row r="18" spans="1:16" ht="56.25" x14ac:dyDescent="0.25">
      <c r="A18" s="140"/>
      <c r="B18" s="153"/>
      <c r="C18" s="83"/>
      <c r="D18" s="15" t="s">
        <v>21</v>
      </c>
      <c r="E18" s="135" t="s">
        <v>10</v>
      </c>
      <c r="F18" s="136">
        <v>6</v>
      </c>
      <c r="G18" s="136">
        <v>6</v>
      </c>
      <c r="H18" s="137">
        <f t="shared" si="0"/>
        <v>100</v>
      </c>
      <c r="I18" s="135"/>
      <c r="J18" s="83"/>
      <c r="K18" s="130"/>
      <c r="L18" s="130"/>
      <c r="M18" s="130"/>
      <c r="N18" s="130"/>
      <c r="O18" s="142"/>
      <c r="P18" s="142"/>
    </row>
    <row r="19" spans="1:16" ht="45" x14ac:dyDescent="0.25">
      <c r="A19" s="140"/>
      <c r="B19" s="152" t="s">
        <v>102</v>
      </c>
      <c r="C19" s="99" t="s">
        <v>62</v>
      </c>
      <c r="D19" s="15" t="s">
        <v>20</v>
      </c>
      <c r="E19" s="135" t="s">
        <v>15</v>
      </c>
      <c r="F19" s="136">
        <v>180</v>
      </c>
      <c r="G19" s="136">
        <v>190</v>
      </c>
      <c r="H19" s="137">
        <f t="shared" si="0"/>
        <v>105.55555555555556</v>
      </c>
      <c r="I19" s="135"/>
      <c r="J19" s="99" t="s">
        <v>36</v>
      </c>
      <c r="K19" s="125" t="s">
        <v>35</v>
      </c>
      <c r="L19" s="125">
        <v>10</v>
      </c>
      <c r="M19" s="125">
        <v>10</v>
      </c>
      <c r="N19" s="125">
        <v>100</v>
      </c>
      <c r="O19" s="142"/>
      <c r="P19" s="142"/>
    </row>
    <row r="20" spans="1:16" ht="56.25" x14ac:dyDescent="0.25">
      <c r="A20" s="143"/>
      <c r="B20" s="153"/>
      <c r="C20" s="83"/>
      <c r="D20" s="15" t="s">
        <v>21</v>
      </c>
      <c r="E20" s="135" t="s">
        <v>10</v>
      </c>
      <c r="F20" s="136">
        <v>6</v>
      </c>
      <c r="G20" s="136">
        <v>6</v>
      </c>
      <c r="H20" s="137">
        <f t="shared" si="0"/>
        <v>100</v>
      </c>
      <c r="I20" s="135"/>
      <c r="J20" s="83"/>
      <c r="K20" s="130"/>
      <c r="L20" s="130"/>
      <c r="M20" s="130"/>
      <c r="N20" s="130"/>
      <c r="O20" s="145"/>
      <c r="P20" s="145"/>
    </row>
    <row r="21" spans="1:16" x14ac:dyDescent="0.25">
      <c r="A21" s="71"/>
      <c r="B21" s="154"/>
      <c r="C21" s="154"/>
      <c r="D21" s="135"/>
      <c r="E21" s="135"/>
      <c r="F21" s="136"/>
      <c r="G21" s="136"/>
      <c r="H21" s="148"/>
      <c r="I21" s="135"/>
      <c r="J21" s="149"/>
      <c r="K21" s="149"/>
      <c r="L21" s="151"/>
      <c r="M21" s="151"/>
      <c r="N21" s="151"/>
      <c r="O21" s="151"/>
      <c r="P21" s="151"/>
    </row>
    <row r="22" spans="1:16" ht="45" x14ac:dyDescent="0.25">
      <c r="A22" s="133" t="s">
        <v>19</v>
      </c>
      <c r="B22" s="152" t="s">
        <v>101</v>
      </c>
      <c r="C22" s="99" t="s">
        <v>62</v>
      </c>
      <c r="D22" s="15" t="s">
        <v>20</v>
      </c>
      <c r="E22" s="135" t="s">
        <v>15</v>
      </c>
      <c r="F22" s="136">
        <v>53000</v>
      </c>
      <c r="G22" s="136">
        <v>53020</v>
      </c>
      <c r="H22" s="137">
        <f t="shared" si="0"/>
        <v>100.0377358490566</v>
      </c>
      <c r="I22" s="135"/>
      <c r="J22" s="99" t="s">
        <v>37</v>
      </c>
      <c r="K22" s="125" t="s">
        <v>35</v>
      </c>
      <c r="L22" s="125">
        <v>10</v>
      </c>
      <c r="M22" s="125">
        <v>10</v>
      </c>
      <c r="N22" s="125">
        <v>100</v>
      </c>
      <c r="O22" s="155">
        <v>37370101.719999999</v>
      </c>
      <c r="P22" s="139">
        <f>37098415.26-389091.67</f>
        <v>36709323.589999996</v>
      </c>
    </row>
    <row r="23" spans="1:16" ht="56.25" x14ac:dyDescent="0.25">
      <c r="A23" s="140"/>
      <c r="B23" s="153"/>
      <c r="C23" s="83"/>
      <c r="D23" s="15" t="s">
        <v>21</v>
      </c>
      <c r="E23" s="135" t="s">
        <v>10</v>
      </c>
      <c r="F23" s="136">
        <v>1400</v>
      </c>
      <c r="G23" s="136">
        <v>1445</v>
      </c>
      <c r="H23" s="137">
        <f t="shared" si="0"/>
        <v>103.21428571428572</v>
      </c>
      <c r="I23" s="135"/>
      <c r="J23" s="83"/>
      <c r="K23" s="130"/>
      <c r="L23" s="130"/>
      <c r="M23" s="130"/>
      <c r="N23" s="130"/>
      <c r="O23" s="156"/>
      <c r="P23" s="142"/>
    </row>
    <row r="24" spans="1:16" ht="45" x14ac:dyDescent="0.25">
      <c r="A24" s="140"/>
      <c r="B24" s="152" t="s">
        <v>101</v>
      </c>
      <c r="C24" s="99" t="s">
        <v>63</v>
      </c>
      <c r="D24" s="15" t="s">
        <v>20</v>
      </c>
      <c r="E24" s="135" t="s">
        <v>15</v>
      </c>
      <c r="F24" s="136">
        <v>17000</v>
      </c>
      <c r="G24" s="136">
        <v>17419</v>
      </c>
      <c r="H24" s="137">
        <f t="shared" si="0"/>
        <v>102.46470588235294</v>
      </c>
      <c r="I24" s="135"/>
      <c r="J24" s="99" t="s">
        <v>37</v>
      </c>
      <c r="K24" s="125" t="s">
        <v>35</v>
      </c>
      <c r="L24" s="125">
        <v>10</v>
      </c>
      <c r="M24" s="125">
        <v>10</v>
      </c>
      <c r="N24" s="125">
        <v>100</v>
      </c>
      <c r="O24" s="156"/>
      <c r="P24" s="142"/>
    </row>
    <row r="25" spans="1:16" ht="56.25" x14ac:dyDescent="0.25">
      <c r="A25" s="140"/>
      <c r="B25" s="153"/>
      <c r="C25" s="83"/>
      <c r="D25" s="15" t="s">
        <v>21</v>
      </c>
      <c r="E25" s="135" t="s">
        <v>10</v>
      </c>
      <c r="F25" s="136">
        <v>800</v>
      </c>
      <c r="G25" s="136">
        <v>800</v>
      </c>
      <c r="H25" s="135">
        <f t="shared" si="0"/>
        <v>100</v>
      </c>
      <c r="I25" s="135"/>
      <c r="J25" s="83"/>
      <c r="K25" s="130"/>
      <c r="L25" s="130"/>
      <c r="M25" s="130"/>
      <c r="N25" s="130"/>
      <c r="O25" s="156"/>
      <c r="P25" s="142"/>
    </row>
    <row r="26" spans="1:16" ht="45" x14ac:dyDescent="0.25">
      <c r="A26" s="140"/>
      <c r="B26" s="152" t="s">
        <v>102</v>
      </c>
      <c r="C26" s="99" t="s">
        <v>62</v>
      </c>
      <c r="D26" s="15" t="s">
        <v>20</v>
      </c>
      <c r="E26" s="135" t="s">
        <v>15</v>
      </c>
      <c r="F26" s="136">
        <v>70000</v>
      </c>
      <c r="G26" s="136">
        <v>70158</v>
      </c>
      <c r="H26" s="137">
        <f t="shared" si="0"/>
        <v>100.22571428571429</v>
      </c>
      <c r="I26" s="135"/>
      <c r="J26" s="99" t="s">
        <v>36</v>
      </c>
      <c r="K26" s="125" t="s">
        <v>35</v>
      </c>
      <c r="L26" s="125">
        <v>14</v>
      </c>
      <c r="M26" s="125">
        <v>14</v>
      </c>
      <c r="N26" s="125">
        <v>100</v>
      </c>
      <c r="O26" s="156"/>
      <c r="P26" s="142"/>
    </row>
    <row r="27" spans="1:16" ht="56.25" x14ac:dyDescent="0.25">
      <c r="A27" s="140"/>
      <c r="B27" s="153"/>
      <c r="C27" s="83"/>
      <c r="D27" s="15" t="s">
        <v>21</v>
      </c>
      <c r="E27" s="135" t="s">
        <v>10</v>
      </c>
      <c r="F27" s="136">
        <v>2200</v>
      </c>
      <c r="G27" s="136">
        <v>2226</v>
      </c>
      <c r="H27" s="137">
        <f t="shared" si="0"/>
        <v>101.18181818181817</v>
      </c>
      <c r="I27" s="135"/>
      <c r="J27" s="83"/>
      <c r="K27" s="130"/>
      <c r="L27" s="130"/>
      <c r="M27" s="130"/>
      <c r="N27" s="130"/>
      <c r="O27" s="156"/>
      <c r="P27" s="142"/>
    </row>
    <row r="28" spans="1:16" ht="45" x14ac:dyDescent="0.25">
      <c r="A28" s="140"/>
      <c r="B28" s="134" t="s">
        <v>103</v>
      </c>
      <c r="C28" s="15" t="s">
        <v>63</v>
      </c>
      <c r="D28" s="15" t="s">
        <v>65</v>
      </c>
      <c r="E28" s="135" t="s">
        <v>15</v>
      </c>
      <c r="F28" s="136">
        <v>9000</v>
      </c>
      <c r="G28" s="136">
        <v>9029</v>
      </c>
      <c r="H28" s="137">
        <f t="shared" si="0"/>
        <v>100.32222222222222</v>
      </c>
      <c r="I28" s="15"/>
      <c r="J28" s="15" t="s">
        <v>37</v>
      </c>
      <c r="K28" s="135" t="s">
        <v>35</v>
      </c>
      <c r="L28" s="138">
        <v>10</v>
      </c>
      <c r="M28" s="138">
        <v>10</v>
      </c>
      <c r="N28" s="138">
        <v>100</v>
      </c>
      <c r="O28" s="156"/>
      <c r="P28" s="142"/>
    </row>
    <row r="29" spans="1:16" ht="45" x14ac:dyDescent="0.25">
      <c r="A29" s="140"/>
      <c r="B29" s="152" t="s">
        <v>104</v>
      </c>
      <c r="C29" s="99" t="s">
        <v>62</v>
      </c>
      <c r="D29" s="15" t="s">
        <v>23</v>
      </c>
      <c r="E29" s="135" t="s">
        <v>10</v>
      </c>
      <c r="F29" s="136">
        <v>155</v>
      </c>
      <c r="G29" s="136">
        <v>168</v>
      </c>
      <c r="H29" s="137">
        <f t="shared" si="0"/>
        <v>108.38709677419357</v>
      </c>
      <c r="I29" s="15"/>
      <c r="J29" s="99" t="s">
        <v>37</v>
      </c>
      <c r="K29" s="125" t="s">
        <v>35</v>
      </c>
      <c r="L29" s="125">
        <v>10</v>
      </c>
      <c r="M29" s="125">
        <v>10</v>
      </c>
      <c r="N29" s="125">
        <v>100</v>
      </c>
      <c r="O29" s="156"/>
      <c r="P29" s="142"/>
    </row>
    <row r="30" spans="1:16" ht="22.5" x14ac:dyDescent="0.25">
      <c r="A30" s="140"/>
      <c r="B30" s="153"/>
      <c r="C30" s="83"/>
      <c r="D30" s="15" t="s">
        <v>67</v>
      </c>
      <c r="E30" s="135" t="s">
        <v>15</v>
      </c>
      <c r="F30" s="136">
        <v>1900</v>
      </c>
      <c r="G30" s="136">
        <v>1868</v>
      </c>
      <c r="H30" s="137">
        <f t="shared" si="0"/>
        <v>98.315789473684205</v>
      </c>
      <c r="I30" s="99" t="s">
        <v>92</v>
      </c>
      <c r="J30" s="83"/>
      <c r="K30" s="130"/>
      <c r="L30" s="130"/>
      <c r="M30" s="130"/>
      <c r="N30" s="130"/>
      <c r="O30" s="156"/>
      <c r="P30" s="142"/>
    </row>
    <row r="31" spans="1:16" ht="45" x14ac:dyDescent="0.25">
      <c r="A31" s="140"/>
      <c r="B31" s="152" t="s">
        <v>105</v>
      </c>
      <c r="C31" s="99" t="s">
        <v>62</v>
      </c>
      <c r="D31" s="15" t="s">
        <v>23</v>
      </c>
      <c r="E31" s="135" t="s">
        <v>10</v>
      </c>
      <c r="F31" s="136">
        <v>155</v>
      </c>
      <c r="G31" s="136">
        <v>156</v>
      </c>
      <c r="H31" s="137">
        <f t="shared" si="0"/>
        <v>100.64516129032258</v>
      </c>
      <c r="I31" s="82"/>
      <c r="J31" s="99" t="s">
        <v>36</v>
      </c>
      <c r="K31" s="125" t="s">
        <v>35</v>
      </c>
      <c r="L31" s="125">
        <v>14</v>
      </c>
      <c r="M31" s="125">
        <v>14</v>
      </c>
      <c r="N31" s="125">
        <v>100</v>
      </c>
      <c r="O31" s="156"/>
      <c r="P31" s="142"/>
    </row>
    <row r="32" spans="1:16" ht="22.5" x14ac:dyDescent="0.25">
      <c r="A32" s="143"/>
      <c r="B32" s="153"/>
      <c r="C32" s="83"/>
      <c r="D32" s="15" t="s">
        <v>67</v>
      </c>
      <c r="E32" s="135" t="s">
        <v>15</v>
      </c>
      <c r="F32" s="136">
        <v>1900</v>
      </c>
      <c r="G32" s="136">
        <v>1868</v>
      </c>
      <c r="H32" s="137">
        <f t="shared" si="0"/>
        <v>98.315789473684205</v>
      </c>
      <c r="I32" s="83"/>
      <c r="J32" s="83"/>
      <c r="K32" s="130"/>
      <c r="L32" s="130"/>
      <c r="M32" s="130"/>
      <c r="N32" s="130"/>
      <c r="O32" s="157"/>
      <c r="P32" s="145"/>
    </row>
    <row r="33" spans="1:16" x14ac:dyDescent="0.25">
      <c r="A33" s="74"/>
      <c r="B33" s="158"/>
      <c r="C33" s="158"/>
      <c r="D33" s="135"/>
      <c r="E33" s="135"/>
      <c r="F33" s="136"/>
      <c r="G33" s="136"/>
      <c r="H33" s="135"/>
      <c r="I33" s="135"/>
      <c r="J33" s="149"/>
      <c r="K33" s="149"/>
      <c r="L33" s="151"/>
      <c r="M33" s="151"/>
      <c r="N33" s="151"/>
      <c r="O33" s="151"/>
      <c r="P33" s="159"/>
    </row>
    <row r="34" spans="1:16" ht="45" x14ac:dyDescent="0.25">
      <c r="A34" s="133" t="s">
        <v>51</v>
      </c>
      <c r="B34" s="152" t="s">
        <v>101</v>
      </c>
      <c r="C34" s="99" t="s">
        <v>62</v>
      </c>
      <c r="D34" s="15" t="s">
        <v>20</v>
      </c>
      <c r="E34" s="135" t="s">
        <v>15</v>
      </c>
      <c r="F34" s="136">
        <v>15760</v>
      </c>
      <c r="G34" s="136">
        <v>33392</v>
      </c>
      <c r="H34" s="137">
        <f t="shared" ref="H34:H46" si="1">G34/F34*100</f>
        <v>211.87817258883248</v>
      </c>
      <c r="I34" s="99" t="s">
        <v>68</v>
      </c>
      <c r="J34" s="99" t="s">
        <v>37</v>
      </c>
      <c r="K34" s="125" t="s">
        <v>35</v>
      </c>
      <c r="L34" s="125">
        <v>10</v>
      </c>
      <c r="M34" s="125">
        <v>10</v>
      </c>
      <c r="N34" s="125">
        <v>100</v>
      </c>
      <c r="O34" s="139">
        <v>11054758.949999999</v>
      </c>
      <c r="P34" s="139">
        <f>10786038.81-6789.25</f>
        <v>10779249.560000001</v>
      </c>
    </row>
    <row r="35" spans="1:16" ht="56.25" x14ac:dyDescent="0.25">
      <c r="A35" s="140"/>
      <c r="B35" s="153"/>
      <c r="C35" s="83"/>
      <c r="D35" s="15" t="s">
        <v>21</v>
      </c>
      <c r="E35" s="135" t="s">
        <v>10</v>
      </c>
      <c r="F35" s="136">
        <v>130</v>
      </c>
      <c r="G35" s="136">
        <v>170</v>
      </c>
      <c r="H35" s="137">
        <f t="shared" si="1"/>
        <v>130.76923076923077</v>
      </c>
      <c r="I35" s="83"/>
      <c r="J35" s="83"/>
      <c r="K35" s="130"/>
      <c r="L35" s="130"/>
      <c r="M35" s="130"/>
      <c r="N35" s="130"/>
      <c r="O35" s="142"/>
      <c r="P35" s="142"/>
    </row>
    <row r="36" spans="1:16" ht="45" x14ac:dyDescent="0.25">
      <c r="A36" s="140"/>
      <c r="B36" s="152" t="s">
        <v>101</v>
      </c>
      <c r="C36" s="99" t="s">
        <v>63</v>
      </c>
      <c r="D36" s="15" t="s">
        <v>20</v>
      </c>
      <c r="E36" s="135" t="s">
        <v>15</v>
      </c>
      <c r="F36" s="136">
        <v>14020</v>
      </c>
      <c r="G36" s="136">
        <v>15507</v>
      </c>
      <c r="H36" s="137">
        <f t="shared" si="1"/>
        <v>110.60627674750356</v>
      </c>
      <c r="I36" s="71"/>
      <c r="J36" s="99" t="s">
        <v>37</v>
      </c>
      <c r="K36" s="125" t="s">
        <v>35</v>
      </c>
      <c r="L36" s="125">
        <v>10</v>
      </c>
      <c r="M36" s="125">
        <v>10</v>
      </c>
      <c r="N36" s="125">
        <v>100</v>
      </c>
      <c r="O36" s="142"/>
      <c r="P36" s="142"/>
    </row>
    <row r="37" spans="1:16" ht="101.25" x14ac:dyDescent="0.25">
      <c r="A37" s="140"/>
      <c r="B37" s="153"/>
      <c r="C37" s="83"/>
      <c r="D37" s="15" t="s">
        <v>21</v>
      </c>
      <c r="E37" s="135" t="s">
        <v>10</v>
      </c>
      <c r="F37" s="136">
        <v>160</v>
      </c>
      <c r="G37" s="136">
        <v>129</v>
      </c>
      <c r="H37" s="137">
        <f t="shared" si="1"/>
        <v>80.625</v>
      </c>
      <c r="I37" s="71" t="s">
        <v>90</v>
      </c>
      <c r="J37" s="83"/>
      <c r="K37" s="130"/>
      <c r="L37" s="130"/>
      <c r="M37" s="130"/>
      <c r="N37" s="130"/>
      <c r="O37" s="142"/>
      <c r="P37" s="142"/>
    </row>
    <row r="38" spans="1:16" ht="45" x14ac:dyDescent="0.25">
      <c r="A38" s="140"/>
      <c r="B38" s="152" t="s">
        <v>102</v>
      </c>
      <c r="C38" s="99" t="s">
        <v>62</v>
      </c>
      <c r="D38" s="15" t="s">
        <v>20</v>
      </c>
      <c r="E38" s="135" t="s">
        <v>15</v>
      </c>
      <c r="F38" s="136">
        <v>29780</v>
      </c>
      <c r="G38" s="136">
        <v>48899</v>
      </c>
      <c r="H38" s="137">
        <f t="shared" si="1"/>
        <v>164.20080591000672</v>
      </c>
      <c r="I38" s="71"/>
      <c r="J38" s="99" t="s">
        <v>36</v>
      </c>
      <c r="K38" s="125" t="s">
        <v>35</v>
      </c>
      <c r="L38" s="125">
        <v>14</v>
      </c>
      <c r="M38" s="125">
        <v>14</v>
      </c>
      <c r="N38" s="125">
        <v>100</v>
      </c>
      <c r="O38" s="142"/>
      <c r="P38" s="142"/>
    </row>
    <row r="39" spans="1:16" ht="56.25" x14ac:dyDescent="0.25">
      <c r="A39" s="140"/>
      <c r="B39" s="153"/>
      <c r="C39" s="83"/>
      <c r="D39" s="15" t="s">
        <v>21</v>
      </c>
      <c r="E39" s="135" t="s">
        <v>10</v>
      </c>
      <c r="F39" s="136">
        <v>290</v>
      </c>
      <c r="G39" s="136">
        <v>299</v>
      </c>
      <c r="H39" s="137">
        <f t="shared" si="1"/>
        <v>103.10344827586206</v>
      </c>
      <c r="I39" s="71"/>
      <c r="J39" s="83"/>
      <c r="K39" s="130"/>
      <c r="L39" s="130"/>
      <c r="M39" s="130"/>
      <c r="N39" s="130"/>
      <c r="O39" s="142"/>
      <c r="P39" s="142"/>
    </row>
    <row r="40" spans="1:16" ht="45" x14ac:dyDescent="0.25">
      <c r="A40" s="140"/>
      <c r="B40" s="134" t="s">
        <v>103</v>
      </c>
      <c r="C40" s="15" t="s">
        <v>63</v>
      </c>
      <c r="D40" s="15" t="s">
        <v>65</v>
      </c>
      <c r="E40" s="135" t="s">
        <v>15</v>
      </c>
      <c r="F40" s="136">
        <v>7000</v>
      </c>
      <c r="G40" s="136">
        <v>7101</v>
      </c>
      <c r="H40" s="137">
        <f t="shared" si="1"/>
        <v>101.44285714285715</v>
      </c>
      <c r="I40" s="135"/>
      <c r="J40" s="15" t="s">
        <v>37</v>
      </c>
      <c r="K40" s="135" t="s">
        <v>35</v>
      </c>
      <c r="L40" s="138">
        <v>10</v>
      </c>
      <c r="M40" s="138">
        <v>10</v>
      </c>
      <c r="N40" s="138">
        <v>100</v>
      </c>
      <c r="O40" s="142"/>
      <c r="P40" s="142"/>
    </row>
    <row r="41" spans="1:16" ht="45" x14ac:dyDescent="0.25">
      <c r="A41" s="140" t="s">
        <v>51</v>
      </c>
      <c r="B41" s="152" t="s">
        <v>104</v>
      </c>
      <c r="C41" s="99" t="s">
        <v>62</v>
      </c>
      <c r="D41" s="15" t="s">
        <v>23</v>
      </c>
      <c r="E41" s="135" t="s">
        <v>10</v>
      </c>
      <c r="F41" s="136">
        <v>21</v>
      </c>
      <c r="G41" s="136">
        <v>24</v>
      </c>
      <c r="H41" s="137">
        <f t="shared" si="1"/>
        <v>114.28571428571428</v>
      </c>
      <c r="I41" s="135"/>
      <c r="J41" s="99" t="s">
        <v>37</v>
      </c>
      <c r="K41" s="125" t="s">
        <v>35</v>
      </c>
      <c r="L41" s="125">
        <v>10</v>
      </c>
      <c r="M41" s="125">
        <v>10</v>
      </c>
      <c r="N41" s="125">
        <v>100</v>
      </c>
      <c r="O41" s="142"/>
      <c r="P41" s="142"/>
    </row>
    <row r="42" spans="1:16" ht="22.5" x14ac:dyDescent="0.25">
      <c r="A42" s="140"/>
      <c r="B42" s="153"/>
      <c r="C42" s="83"/>
      <c r="D42" s="15" t="s">
        <v>67</v>
      </c>
      <c r="E42" s="135" t="s">
        <v>15</v>
      </c>
      <c r="F42" s="136">
        <v>280</v>
      </c>
      <c r="G42" s="136">
        <v>308</v>
      </c>
      <c r="H42" s="137">
        <f t="shared" si="1"/>
        <v>110.00000000000001</v>
      </c>
      <c r="I42" s="135"/>
      <c r="J42" s="83"/>
      <c r="K42" s="130"/>
      <c r="L42" s="130"/>
      <c r="M42" s="130"/>
      <c r="N42" s="130"/>
      <c r="O42" s="142"/>
      <c r="P42" s="142"/>
    </row>
    <row r="43" spans="1:16" ht="45" x14ac:dyDescent="0.25">
      <c r="A43" s="140"/>
      <c r="B43" s="152" t="s">
        <v>104</v>
      </c>
      <c r="C43" s="99" t="s">
        <v>63</v>
      </c>
      <c r="D43" s="15" t="s">
        <v>23</v>
      </c>
      <c r="E43" s="135" t="s">
        <v>10</v>
      </c>
      <c r="F43" s="136">
        <v>3</v>
      </c>
      <c r="G43" s="136">
        <v>2</v>
      </c>
      <c r="H43" s="137">
        <f t="shared" si="1"/>
        <v>66.666666666666657</v>
      </c>
      <c r="I43" s="99" t="s">
        <v>91</v>
      </c>
      <c r="J43" s="99" t="s">
        <v>37</v>
      </c>
      <c r="K43" s="125" t="s">
        <v>35</v>
      </c>
      <c r="L43" s="125">
        <v>10</v>
      </c>
      <c r="M43" s="125">
        <v>10</v>
      </c>
      <c r="N43" s="125">
        <v>100</v>
      </c>
      <c r="O43" s="142"/>
      <c r="P43" s="142"/>
    </row>
    <row r="44" spans="1:16" ht="22.5" x14ac:dyDescent="0.25">
      <c r="A44" s="140"/>
      <c r="B44" s="153"/>
      <c r="C44" s="83"/>
      <c r="D44" s="15" t="s">
        <v>67</v>
      </c>
      <c r="E44" s="135" t="s">
        <v>15</v>
      </c>
      <c r="F44" s="136">
        <v>66</v>
      </c>
      <c r="G44" s="136">
        <v>24</v>
      </c>
      <c r="H44" s="137">
        <f t="shared" si="1"/>
        <v>36.363636363636367</v>
      </c>
      <c r="I44" s="83"/>
      <c r="J44" s="83"/>
      <c r="K44" s="130"/>
      <c r="L44" s="130"/>
      <c r="M44" s="130"/>
      <c r="N44" s="130"/>
      <c r="O44" s="142"/>
      <c r="P44" s="142"/>
    </row>
    <row r="45" spans="1:16" ht="45" x14ac:dyDescent="0.25">
      <c r="A45" s="140"/>
      <c r="B45" s="152" t="s">
        <v>105</v>
      </c>
      <c r="C45" s="99" t="s">
        <v>62</v>
      </c>
      <c r="D45" s="15" t="s">
        <v>23</v>
      </c>
      <c r="E45" s="135" t="s">
        <v>10</v>
      </c>
      <c r="F45" s="136">
        <v>24</v>
      </c>
      <c r="G45" s="136">
        <v>26</v>
      </c>
      <c r="H45" s="137">
        <f t="shared" si="1"/>
        <v>108.33333333333333</v>
      </c>
      <c r="I45" s="135"/>
      <c r="J45" s="99" t="s">
        <v>36</v>
      </c>
      <c r="K45" s="125" t="s">
        <v>35</v>
      </c>
      <c r="L45" s="125">
        <v>14</v>
      </c>
      <c r="M45" s="125">
        <v>14</v>
      </c>
      <c r="N45" s="125">
        <v>100</v>
      </c>
      <c r="O45" s="142"/>
      <c r="P45" s="142"/>
    </row>
    <row r="46" spans="1:16" ht="22.5" x14ac:dyDescent="0.25">
      <c r="A46" s="143"/>
      <c r="B46" s="153"/>
      <c r="C46" s="83"/>
      <c r="D46" s="15" t="s">
        <v>67</v>
      </c>
      <c r="E46" s="135" t="s">
        <v>15</v>
      </c>
      <c r="F46" s="136">
        <v>346</v>
      </c>
      <c r="G46" s="136">
        <v>332</v>
      </c>
      <c r="H46" s="137">
        <f t="shared" si="1"/>
        <v>95.95375722543352</v>
      </c>
      <c r="I46" s="135"/>
      <c r="J46" s="83"/>
      <c r="K46" s="130"/>
      <c r="L46" s="130"/>
      <c r="M46" s="130"/>
      <c r="N46" s="130"/>
      <c r="O46" s="145"/>
      <c r="P46" s="145"/>
    </row>
    <row r="47" spans="1:16" x14ac:dyDescent="0.25">
      <c r="A47" s="71"/>
      <c r="B47" s="160"/>
      <c r="C47" s="160"/>
      <c r="D47" s="135"/>
      <c r="E47" s="135"/>
      <c r="F47" s="136"/>
      <c r="G47" s="136"/>
      <c r="H47" s="148"/>
      <c r="I47" s="135"/>
      <c r="J47" s="149"/>
      <c r="K47" s="149"/>
      <c r="L47" s="151"/>
      <c r="M47" s="151"/>
      <c r="N47" s="151"/>
      <c r="O47" s="151"/>
      <c r="P47" s="151"/>
    </row>
    <row r="48" spans="1:16" ht="45" x14ac:dyDescent="0.25">
      <c r="A48" s="161" t="s">
        <v>24</v>
      </c>
      <c r="B48" s="152" t="s">
        <v>104</v>
      </c>
      <c r="C48" s="99" t="s">
        <v>63</v>
      </c>
      <c r="D48" s="15" t="s">
        <v>23</v>
      </c>
      <c r="E48" s="135" t="s">
        <v>10</v>
      </c>
      <c r="F48" s="136">
        <v>10</v>
      </c>
      <c r="G48" s="136">
        <v>10</v>
      </c>
      <c r="H48" s="135">
        <v>100</v>
      </c>
      <c r="I48" s="135"/>
      <c r="J48" s="99" t="s">
        <v>37</v>
      </c>
      <c r="K48" s="125" t="s">
        <v>35</v>
      </c>
      <c r="L48" s="125">
        <v>10</v>
      </c>
      <c r="M48" s="125">
        <v>10</v>
      </c>
      <c r="N48" s="125">
        <v>100</v>
      </c>
      <c r="O48" s="162">
        <v>13255003.08</v>
      </c>
      <c r="P48" s="139">
        <f>12868589.65-88649.62</f>
        <v>12779940.030000001</v>
      </c>
    </row>
    <row r="49" spans="1:16" ht="33.75" x14ac:dyDescent="0.25">
      <c r="A49" s="163"/>
      <c r="B49" s="153"/>
      <c r="C49" s="83"/>
      <c r="D49" s="15" t="s">
        <v>67</v>
      </c>
      <c r="E49" s="135" t="s">
        <v>15</v>
      </c>
      <c r="F49" s="136">
        <v>208</v>
      </c>
      <c r="G49" s="136">
        <v>312</v>
      </c>
      <c r="H49" s="137">
        <f t="shared" ref="H49" si="2">G49/F49*100</f>
        <v>150</v>
      </c>
      <c r="I49" s="15" t="s">
        <v>89</v>
      </c>
      <c r="J49" s="83"/>
      <c r="K49" s="130"/>
      <c r="L49" s="130"/>
      <c r="M49" s="130"/>
      <c r="N49" s="130"/>
      <c r="O49" s="164"/>
      <c r="P49" s="145"/>
    </row>
    <row r="50" spans="1:16" x14ac:dyDescent="0.25">
      <c r="A50" s="71"/>
      <c r="B50" s="160"/>
      <c r="C50" s="160"/>
      <c r="D50" s="135"/>
      <c r="E50" s="135"/>
      <c r="F50" s="136"/>
      <c r="G50" s="136"/>
      <c r="H50" s="148"/>
      <c r="I50" s="135"/>
      <c r="J50" s="149"/>
      <c r="K50" s="149"/>
      <c r="L50" s="151"/>
      <c r="M50" s="151"/>
      <c r="N50" s="151"/>
      <c r="O50" s="151"/>
      <c r="P50" s="151"/>
    </row>
    <row r="51" spans="1:16" ht="56.25" x14ac:dyDescent="0.25">
      <c r="A51" s="133" t="s">
        <v>25</v>
      </c>
      <c r="B51" s="165" t="s">
        <v>106</v>
      </c>
      <c r="C51" s="99" t="s">
        <v>62</v>
      </c>
      <c r="D51" s="99" t="s">
        <v>54</v>
      </c>
      <c r="E51" s="99" t="s">
        <v>55</v>
      </c>
      <c r="F51" s="166"/>
      <c r="G51" s="166"/>
      <c r="H51" s="167"/>
      <c r="I51" s="70"/>
      <c r="J51" s="99" t="s">
        <v>37</v>
      </c>
      <c r="K51" s="125" t="s">
        <v>38</v>
      </c>
      <c r="L51" s="125">
        <v>95</v>
      </c>
      <c r="M51" s="125">
        <v>95</v>
      </c>
      <c r="N51" s="125">
        <v>100</v>
      </c>
      <c r="O51" s="139">
        <v>7006828.25</v>
      </c>
      <c r="P51" s="139">
        <f>6711036.75-15113.82</f>
        <v>6695922.9299999997</v>
      </c>
    </row>
    <row r="52" spans="1:16" ht="22.5" x14ac:dyDescent="0.25">
      <c r="A52" s="140"/>
      <c r="B52" s="168" t="s">
        <v>73</v>
      </c>
      <c r="C52" s="82"/>
      <c r="D52" s="82"/>
      <c r="E52" s="82"/>
      <c r="F52" s="169">
        <v>4792</v>
      </c>
      <c r="G52" s="169">
        <v>4792</v>
      </c>
      <c r="H52" s="170">
        <f t="shared" ref="H52:H57" si="3">G52/F52*100</f>
        <v>100</v>
      </c>
      <c r="I52" s="124" t="s">
        <v>74</v>
      </c>
      <c r="J52" s="82"/>
      <c r="K52" s="171"/>
      <c r="L52" s="171"/>
      <c r="M52" s="171"/>
      <c r="N52" s="171"/>
      <c r="O52" s="142"/>
      <c r="P52" s="142"/>
    </row>
    <row r="53" spans="1:16" x14ac:dyDescent="0.25">
      <c r="A53" s="140"/>
      <c r="B53" s="172" t="s">
        <v>69</v>
      </c>
      <c r="C53" s="82"/>
      <c r="D53" s="82"/>
      <c r="E53" s="82"/>
      <c r="F53" s="173">
        <v>2730.5</v>
      </c>
      <c r="G53" s="136">
        <v>2700</v>
      </c>
      <c r="H53" s="137">
        <f t="shared" si="3"/>
        <v>98.882988463651344</v>
      </c>
      <c r="I53" s="123"/>
      <c r="J53" s="82"/>
      <c r="K53" s="171"/>
      <c r="L53" s="171"/>
      <c r="M53" s="171"/>
      <c r="N53" s="171"/>
      <c r="O53" s="142"/>
      <c r="P53" s="142"/>
    </row>
    <row r="54" spans="1:16" x14ac:dyDescent="0.25">
      <c r="A54" s="140"/>
      <c r="B54" s="174" t="s">
        <v>70</v>
      </c>
      <c r="C54" s="82"/>
      <c r="D54" s="82"/>
      <c r="E54" s="82"/>
      <c r="F54" s="136">
        <v>1529</v>
      </c>
      <c r="G54" s="136">
        <v>1529</v>
      </c>
      <c r="H54" s="137">
        <f t="shared" si="3"/>
        <v>100</v>
      </c>
      <c r="I54" s="15"/>
      <c r="J54" s="82"/>
      <c r="K54" s="171"/>
      <c r="L54" s="171"/>
      <c r="M54" s="171"/>
      <c r="N54" s="171"/>
      <c r="O54" s="142"/>
      <c r="P54" s="142"/>
    </row>
    <row r="55" spans="1:16" x14ac:dyDescent="0.25">
      <c r="A55" s="140"/>
      <c r="B55" s="175" t="s">
        <v>71</v>
      </c>
      <c r="C55" s="82"/>
      <c r="D55" s="82"/>
      <c r="E55" s="82"/>
      <c r="F55" s="136">
        <v>2197</v>
      </c>
      <c r="G55" s="173">
        <v>2197.5</v>
      </c>
      <c r="H55" s="137">
        <f t="shared" si="3"/>
        <v>100.02275830678198</v>
      </c>
      <c r="I55" s="15"/>
      <c r="J55" s="82"/>
      <c r="K55" s="171"/>
      <c r="L55" s="171"/>
      <c r="M55" s="171"/>
      <c r="N55" s="171"/>
      <c r="O55" s="142"/>
      <c r="P55" s="142"/>
    </row>
    <row r="56" spans="1:16" x14ac:dyDescent="0.25">
      <c r="A56" s="140"/>
      <c r="B56" s="175" t="s">
        <v>72</v>
      </c>
      <c r="C56" s="83"/>
      <c r="D56" s="83"/>
      <c r="E56" s="83"/>
      <c r="F56" s="173">
        <v>2086.5</v>
      </c>
      <c r="G56" s="136">
        <v>2086</v>
      </c>
      <c r="H56" s="137">
        <f t="shared" si="3"/>
        <v>99.976036424634557</v>
      </c>
      <c r="I56" s="15"/>
      <c r="J56" s="82"/>
      <c r="K56" s="130"/>
      <c r="L56" s="130"/>
      <c r="M56" s="130"/>
      <c r="N56" s="130"/>
      <c r="O56" s="142"/>
      <c r="P56" s="142"/>
    </row>
    <row r="57" spans="1:16" ht="45" x14ac:dyDescent="0.25">
      <c r="A57" s="143"/>
      <c r="B57" s="154" t="s">
        <v>107</v>
      </c>
      <c r="C57" s="70" t="s">
        <v>62</v>
      </c>
      <c r="D57" s="15" t="s">
        <v>54</v>
      </c>
      <c r="E57" s="15" t="s">
        <v>55</v>
      </c>
      <c r="F57" s="136">
        <v>8281</v>
      </c>
      <c r="G57" s="136">
        <v>8281</v>
      </c>
      <c r="H57" s="137">
        <f t="shared" si="3"/>
        <v>100</v>
      </c>
      <c r="I57" s="15"/>
      <c r="J57" s="15" t="s">
        <v>37</v>
      </c>
      <c r="K57" s="167" t="s">
        <v>38</v>
      </c>
      <c r="L57" s="135">
        <v>95</v>
      </c>
      <c r="M57" s="135">
        <v>95</v>
      </c>
      <c r="N57" s="135">
        <v>100</v>
      </c>
      <c r="O57" s="145"/>
      <c r="P57" s="145"/>
    </row>
    <row r="58" spans="1:16" x14ac:dyDescent="0.25">
      <c r="A58" s="74"/>
      <c r="B58" s="154"/>
      <c r="C58" s="135"/>
      <c r="D58" s="15"/>
      <c r="E58" s="135"/>
      <c r="F58" s="136"/>
      <c r="G58" s="136"/>
      <c r="H58" s="135"/>
      <c r="I58" s="15"/>
      <c r="J58" s="74"/>
      <c r="K58" s="167"/>
      <c r="L58" s="135"/>
      <c r="M58" s="135"/>
      <c r="N58" s="135"/>
      <c r="O58" s="176"/>
      <c r="P58" s="176"/>
    </row>
    <row r="59" spans="1:16" ht="56.25" x14ac:dyDescent="0.25">
      <c r="A59" s="133" t="s">
        <v>27</v>
      </c>
      <c r="B59" s="165" t="s">
        <v>106</v>
      </c>
      <c r="C59" s="99" t="s">
        <v>62</v>
      </c>
      <c r="D59" s="99" t="s">
        <v>54</v>
      </c>
      <c r="E59" s="99" t="s">
        <v>55</v>
      </c>
      <c r="F59" s="166"/>
      <c r="G59" s="166"/>
      <c r="H59" s="167"/>
      <c r="I59" s="70"/>
      <c r="J59" s="99" t="s">
        <v>37</v>
      </c>
      <c r="K59" s="125" t="s">
        <v>38</v>
      </c>
      <c r="L59" s="141">
        <v>95</v>
      </c>
      <c r="M59" s="141">
        <v>95</v>
      </c>
      <c r="N59" s="141">
        <v>100</v>
      </c>
      <c r="O59" s="139">
        <v>9820206.1500000004</v>
      </c>
      <c r="P59" s="139">
        <f>9687728.18-308420.96</f>
        <v>9379307.2199999988</v>
      </c>
    </row>
    <row r="60" spans="1:16" x14ac:dyDescent="0.25">
      <c r="A60" s="140"/>
      <c r="B60" s="177" t="s">
        <v>69</v>
      </c>
      <c r="C60" s="82"/>
      <c r="D60" s="82"/>
      <c r="E60" s="82"/>
      <c r="F60" s="169">
        <v>5177</v>
      </c>
      <c r="G60" s="169">
        <v>4714.5</v>
      </c>
      <c r="H60" s="170">
        <f t="shared" ref="H60:H63" si="4">G60/F60*100</f>
        <v>91.066254587598991</v>
      </c>
      <c r="I60" s="82" t="s">
        <v>84</v>
      </c>
      <c r="J60" s="82"/>
      <c r="K60" s="171"/>
      <c r="L60" s="178"/>
      <c r="M60" s="178"/>
      <c r="N60" s="178"/>
      <c r="O60" s="142"/>
      <c r="P60" s="142"/>
    </row>
    <row r="61" spans="1:16" x14ac:dyDescent="0.25">
      <c r="A61" s="140"/>
      <c r="B61" s="174" t="s">
        <v>70</v>
      </c>
      <c r="C61" s="82"/>
      <c r="D61" s="82"/>
      <c r="E61" s="82"/>
      <c r="F61" s="136">
        <v>5317</v>
      </c>
      <c r="G61" s="136">
        <v>5874.5</v>
      </c>
      <c r="H61" s="137">
        <f t="shared" si="4"/>
        <v>110.4852360353583</v>
      </c>
      <c r="I61" s="82"/>
      <c r="J61" s="82"/>
      <c r="K61" s="171"/>
      <c r="L61" s="178"/>
      <c r="M61" s="178"/>
      <c r="N61" s="178"/>
      <c r="O61" s="142"/>
      <c r="P61" s="142"/>
    </row>
    <row r="62" spans="1:16" x14ac:dyDescent="0.25">
      <c r="A62" s="140"/>
      <c r="B62" s="175" t="s">
        <v>71</v>
      </c>
      <c r="C62" s="83"/>
      <c r="D62" s="83"/>
      <c r="E62" s="83"/>
      <c r="F62" s="136">
        <v>2513</v>
      </c>
      <c r="G62" s="136">
        <v>2471</v>
      </c>
      <c r="H62" s="137">
        <f t="shared" si="4"/>
        <v>98.328690807799447</v>
      </c>
      <c r="I62" s="82"/>
      <c r="J62" s="82"/>
      <c r="K62" s="130"/>
      <c r="L62" s="144"/>
      <c r="M62" s="144"/>
      <c r="N62" s="144"/>
      <c r="O62" s="142"/>
      <c r="P62" s="142"/>
    </row>
    <row r="63" spans="1:16" ht="45" x14ac:dyDescent="0.25">
      <c r="A63" s="143"/>
      <c r="B63" s="154" t="s">
        <v>107</v>
      </c>
      <c r="C63" s="70" t="s">
        <v>62</v>
      </c>
      <c r="D63" s="15" t="s">
        <v>54</v>
      </c>
      <c r="E63" s="15" t="s">
        <v>55</v>
      </c>
      <c r="F63" s="173">
        <v>17415.5</v>
      </c>
      <c r="G63" s="136">
        <v>17409</v>
      </c>
      <c r="H63" s="137">
        <f t="shared" si="4"/>
        <v>99.962676925727081</v>
      </c>
      <c r="I63" s="83"/>
      <c r="J63" s="15" t="s">
        <v>37</v>
      </c>
      <c r="K63" s="167" t="s">
        <v>38</v>
      </c>
      <c r="L63" s="135">
        <v>95</v>
      </c>
      <c r="M63" s="135">
        <v>95</v>
      </c>
      <c r="N63" s="135">
        <v>100</v>
      </c>
      <c r="O63" s="145"/>
      <c r="P63" s="145"/>
    </row>
    <row r="64" spans="1:16" x14ac:dyDescent="0.25">
      <c r="A64" s="71"/>
      <c r="B64" s="154"/>
      <c r="C64" s="135"/>
      <c r="D64" s="15"/>
      <c r="E64" s="135"/>
      <c r="F64" s="136"/>
      <c r="G64" s="136"/>
      <c r="H64" s="148"/>
      <c r="I64" s="135"/>
      <c r="J64" s="149"/>
      <c r="K64" s="149"/>
      <c r="L64" s="151"/>
      <c r="M64" s="151"/>
      <c r="N64" s="151"/>
      <c r="O64" s="151"/>
      <c r="P64" s="151"/>
    </row>
    <row r="65" spans="1:16" ht="56.25" x14ac:dyDescent="0.25">
      <c r="A65" s="133" t="s">
        <v>28</v>
      </c>
      <c r="B65" s="165" t="s">
        <v>106</v>
      </c>
      <c r="C65" s="99" t="s">
        <v>62</v>
      </c>
      <c r="D65" s="99" t="s">
        <v>54</v>
      </c>
      <c r="E65" s="99" t="s">
        <v>55</v>
      </c>
      <c r="F65" s="166"/>
      <c r="G65" s="166"/>
      <c r="H65" s="167"/>
      <c r="I65" s="70"/>
      <c r="J65" s="99" t="s">
        <v>37</v>
      </c>
      <c r="K65" s="125" t="s">
        <v>38</v>
      </c>
      <c r="L65" s="125">
        <v>95</v>
      </c>
      <c r="M65" s="125">
        <v>98.5</v>
      </c>
      <c r="N65" s="125">
        <f>M65/L65*100</f>
        <v>103.68421052631578</v>
      </c>
      <c r="O65" s="139">
        <v>5522287.9000000004</v>
      </c>
      <c r="P65" s="139">
        <f>5333989.96-117602.23</f>
        <v>5216387.7299999995</v>
      </c>
    </row>
    <row r="66" spans="1:16" ht="22.5" x14ac:dyDescent="0.25">
      <c r="A66" s="140"/>
      <c r="B66" s="168" t="s">
        <v>73</v>
      </c>
      <c r="C66" s="82"/>
      <c r="D66" s="82"/>
      <c r="E66" s="82"/>
      <c r="F66" s="169">
        <v>17123</v>
      </c>
      <c r="G66" s="169">
        <v>19270</v>
      </c>
      <c r="H66" s="170">
        <f t="shared" ref="H66:H68" si="5">G66/F66*100</f>
        <v>112.53869065000292</v>
      </c>
      <c r="I66" s="82" t="s">
        <v>85</v>
      </c>
      <c r="J66" s="82"/>
      <c r="K66" s="171"/>
      <c r="L66" s="171"/>
      <c r="M66" s="171"/>
      <c r="N66" s="171"/>
      <c r="O66" s="142"/>
      <c r="P66" s="142"/>
    </row>
    <row r="67" spans="1:16" x14ac:dyDescent="0.25">
      <c r="A67" s="140"/>
      <c r="B67" s="174" t="s">
        <v>70</v>
      </c>
      <c r="C67" s="83"/>
      <c r="D67" s="83"/>
      <c r="E67" s="83"/>
      <c r="F67" s="173">
        <v>7300.5</v>
      </c>
      <c r="G67" s="136">
        <v>4794</v>
      </c>
      <c r="H67" s="137">
        <f t="shared" si="5"/>
        <v>65.666735155126361</v>
      </c>
      <c r="I67" s="82"/>
      <c r="J67" s="83"/>
      <c r="K67" s="130"/>
      <c r="L67" s="130"/>
      <c r="M67" s="130"/>
      <c r="N67" s="130"/>
      <c r="O67" s="142"/>
      <c r="P67" s="142"/>
    </row>
    <row r="68" spans="1:16" ht="45" x14ac:dyDescent="0.25">
      <c r="A68" s="143"/>
      <c r="B68" s="154" t="s">
        <v>107</v>
      </c>
      <c r="C68" s="70" t="s">
        <v>62</v>
      </c>
      <c r="D68" s="15" t="s">
        <v>54</v>
      </c>
      <c r="E68" s="15" t="s">
        <v>55</v>
      </c>
      <c r="F68" s="173">
        <v>7515.5</v>
      </c>
      <c r="G68" s="136">
        <v>8093</v>
      </c>
      <c r="H68" s="137">
        <f t="shared" si="5"/>
        <v>107.68411948639478</v>
      </c>
      <c r="I68" s="83"/>
      <c r="J68" s="15" t="s">
        <v>37</v>
      </c>
      <c r="K68" s="167" t="s">
        <v>38</v>
      </c>
      <c r="L68" s="135">
        <v>95</v>
      </c>
      <c r="M68" s="135">
        <v>95</v>
      </c>
      <c r="N68" s="135">
        <v>100</v>
      </c>
      <c r="O68" s="145"/>
      <c r="P68" s="145"/>
    </row>
    <row r="69" spans="1:16" x14ac:dyDescent="0.25">
      <c r="A69" s="71"/>
      <c r="B69" s="154"/>
      <c r="C69" s="135"/>
      <c r="D69" s="15"/>
      <c r="E69" s="135"/>
      <c r="F69" s="136"/>
      <c r="G69" s="136"/>
      <c r="H69" s="148"/>
      <c r="I69" s="135"/>
      <c r="J69" s="149"/>
      <c r="K69" s="149"/>
      <c r="L69" s="151"/>
      <c r="M69" s="151"/>
      <c r="N69" s="151"/>
      <c r="O69" s="151"/>
      <c r="P69" s="151"/>
    </row>
    <row r="70" spans="1:16" ht="56.25" x14ac:dyDescent="0.25">
      <c r="A70" s="133" t="s">
        <v>29</v>
      </c>
      <c r="B70" s="165" t="s">
        <v>106</v>
      </c>
      <c r="C70" s="99" t="s">
        <v>62</v>
      </c>
      <c r="D70" s="99" t="s">
        <v>54</v>
      </c>
      <c r="E70" s="99" t="s">
        <v>55</v>
      </c>
      <c r="F70" s="166"/>
      <c r="G70" s="166"/>
      <c r="H70" s="167"/>
      <c r="I70" s="122" t="s">
        <v>57</v>
      </c>
      <c r="J70" s="99" t="s">
        <v>37</v>
      </c>
      <c r="K70" s="125" t="s">
        <v>38</v>
      </c>
      <c r="L70" s="141">
        <v>95</v>
      </c>
      <c r="M70" s="141">
        <v>95</v>
      </c>
      <c r="N70" s="141">
        <v>100</v>
      </c>
      <c r="O70" s="139">
        <v>3777478.24</v>
      </c>
      <c r="P70" s="139">
        <f>3744874.39-142914.45</f>
        <v>3601959.94</v>
      </c>
    </row>
    <row r="71" spans="1:16" ht="22.5" x14ac:dyDescent="0.25">
      <c r="A71" s="140"/>
      <c r="B71" s="154" t="s">
        <v>75</v>
      </c>
      <c r="C71" s="82"/>
      <c r="D71" s="82"/>
      <c r="E71" s="82"/>
      <c r="F71" s="169">
        <v>17902</v>
      </c>
      <c r="G71" s="169">
        <v>17802</v>
      </c>
      <c r="H71" s="170">
        <f t="shared" ref="H71:H78" si="6">G71/F71*100</f>
        <v>99.441403195173734</v>
      </c>
      <c r="I71" s="123"/>
      <c r="J71" s="82"/>
      <c r="K71" s="171"/>
      <c r="L71" s="178"/>
      <c r="M71" s="178"/>
      <c r="N71" s="178"/>
      <c r="O71" s="142"/>
      <c r="P71" s="142"/>
    </row>
    <row r="72" spans="1:16" x14ac:dyDescent="0.25">
      <c r="A72" s="140"/>
      <c r="B72" s="154" t="s">
        <v>76</v>
      </c>
      <c r="C72" s="83"/>
      <c r="D72" s="83"/>
      <c r="E72" s="83"/>
      <c r="F72" s="136">
        <v>7443</v>
      </c>
      <c r="G72" s="136">
        <v>7443</v>
      </c>
      <c r="H72" s="137">
        <f t="shared" si="6"/>
        <v>100</v>
      </c>
      <c r="I72" s="15"/>
      <c r="J72" s="82"/>
      <c r="K72" s="130"/>
      <c r="L72" s="144"/>
      <c r="M72" s="144"/>
      <c r="N72" s="144"/>
      <c r="O72" s="142"/>
      <c r="P72" s="142"/>
    </row>
    <row r="73" spans="1:16" ht="45" x14ac:dyDescent="0.25">
      <c r="A73" s="143"/>
      <c r="B73" s="154" t="s">
        <v>107</v>
      </c>
      <c r="C73" s="70" t="s">
        <v>62</v>
      </c>
      <c r="D73" s="15" t="s">
        <v>54</v>
      </c>
      <c r="E73" s="15" t="s">
        <v>55</v>
      </c>
      <c r="F73" s="136">
        <v>11233</v>
      </c>
      <c r="G73" s="136">
        <v>11233</v>
      </c>
      <c r="H73" s="137">
        <f t="shared" si="6"/>
        <v>100</v>
      </c>
      <c r="I73" s="135"/>
      <c r="J73" s="15" t="s">
        <v>37</v>
      </c>
      <c r="K73" s="167" t="s">
        <v>38</v>
      </c>
      <c r="L73" s="138">
        <v>95</v>
      </c>
      <c r="M73" s="138">
        <v>95</v>
      </c>
      <c r="N73" s="138">
        <v>100</v>
      </c>
      <c r="O73" s="145"/>
      <c r="P73" s="145"/>
    </row>
    <row r="74" spans="1:16" x14ac:dyDescent="0.25">
      <c r="A74" s="71"/>
      <c r="B74" s="154"/>
      <c r="C74" s="134"/>
      <c r="D74" s="15"/>
      <c r="E74" s="135"/>
      <c r="F74" s="136"/>
      <c r="G74" s="136"/>
      <c r="H74" s="148"/>
      <c r="I74" s="135"/>
      <c r="J74" s="149"/>
      <c r="K74" s="149"/>
      <c r="L74" s="138"/>
      <c r="M74" s="138"/>
      <c r="N74" s="138"/>
      <c r="O74" s="151"/>
      <c r="P74" s="151"/>
    </row>
    <row r="75" spans="1:16" ht="82.5" x14ac:dyDescent="0.25">
      <c r="A75" s="179" t="s">
        <v>80</v>
      </c>
      <c r="B75" s="154" t="s">
        <v>107</v>
      </c>
      <c r="C75" s="70" t="s">
        <v>62</v>
      </c>
      <c r="D75" s="15" t="s">
        <v>77</v>
      </c>
      <c r="E75" s="15" t="s">
        <v>55</v>
      </c>
      <c r="F75" s="136">
        <v>29952</v>
      </c>
      <c r="G75" s="136">
        <v>29952</v>
      </c>
      <c r="H75" s="137">
        <f t="shared" si="6"/>
        <v>100</v>
      </c>
      <c r="I75" s="135"/>
      <c r="J75" s="15" t="s">
        <v>37</v>
      </c>
      <c r="K75" s="167" t="s">
        <v>38</v>
      </c>
      <c r="L75" s="138">
        <v>78</v>
      </c>
      <c r="M75" s="138">
        <v>90</v>
      </c>
      <c r="N75" s="180">
        <f>M75/L75*100</f>
        <v>115.38461538461537</v>
      </c>
      <c r="O75" s="181">
        <v>3286173.11</v>
      </c>
      <c r="P75" s="181">
        <f>3194262.05-17582.2</f>
        <v>3176679.8499999996</v>
      </c>
    </row>
    <row r="76" spans="1:16" x14ac:dyDescent="0.25">
      <c r="A76" s="71"/>
      <c r="B76" s="154"/>
      <c r="C76" s="134"/>
      <c r="D76" s="15"/>
      <c r="E76" s="135"/>
      <c r="F76" s="136"/>
      <c r="G76" s="182"/>
      <c r="H76" s="182"/>
      <c r="I76" s="135"/>
      <c r="J76" s="15"/>
      <c r="K76" s="149"/>
      <c r="L76" s="138"/>
      <c r="M76" s="138"/>
      <c r="N76" s="183"/>
      <c r="O76" s="184"/>
      <c r="P76" s="184"/>
    </row>
    <row r="77" spans="1:16" ht="33.75" x14ac:dyDescent="0.25">
      <c r="A77" s="133" t="s">
        <v>30</v>
      </c>
      <c r="B77" s="154" t="s">
        <v>108</v>
      </c>
      <c r="C77" s="70" t="s">
        <v>62</v>
      </c>
      <c r="D77" s="15" t="s">
        <v>79</v>
      </c>
      <c r="E77" s="135" t="s">
        <v>81</v>
      </c>
      <c r="F77" s="136">
        <v>46</v>
      </c>
      <c r="G77" s="71">
        <v>48</v>
      </c>
      <c r="H77" s="137">
        <f t="shared" si="6"/>
        <v>104.34782608695652</v>
      </c>
      <c r="I77" s="135"/>
      <c r="J77" s="15" t="s">
        <v>42</v>
      </c>
      <c r="K77" s="149"/>
      <c r="L77" s="138"/>
      <c r="M77" s="138"/>
      <c r="N77" s="185"/>
      <c r="O77" s="162">
        <v>2128220.77</v>
      </c>
      <c r="P77" s="162">
        <f>2037484.57-5537.64</f>
        <v>2031946.9300000002</v>
      </c>
    </row>
    <row r="78" spans="1:16" ht="45" x14ac:dyDescent="0.25">
      <c r="A78" s="143"/>
      <c r="B78" s="154" t="s">
        <v>109</v>
      </c>
      <c r="C78" s="15" t="s">
        <v>62</v>
      </c>
      <c r="D78" s="15" t="s">
        <v>82</v>
      </c>
      <c r="E78" s="135" t="s">
        <v>81</v>
      </c>
      <c r="F78" s="136">
        <v>500</v>
      </c>
      <c r="G78" s="71">
        <v>514</v>
      </c>
      <c r="H78" s="137">
        <f t="shared" si="6"/>
        <v>102.8</v>
      </c>
      <c r="I78" s="135"/>
      <c r="J78" s="135" t="s">
        <v>42</v>
      </c>
      <c r="K78" s="149"/>
      <c r="L78" s="138"/>
      <c r="M78" s="138"/>
      <c r="N78" s="185"/>
      <c r="O78" s="164"/>
      <c r="P78" s="164"/>
    </row>
    <row r="79" spans="1:16" x14ac:dyDescent="0.25">
      <c r="A79" s="3"/>
      <c r="B79" s="3" t="s">
        <v>48</v>
      </c>
      <c r="C79" s="3"/>
      <c r="D79" s="4"/>
      <c r="E79" s="4"/>
      <c r="F79" s="4"/>
      <c r="G79" s="4"/>
      <c r="H79" s="4"/>
      <c r="I79" s="4"/>
      <c r="J79" s="1"/>
      <c r="K79" s="1"/>
    </row>
    <row r="80" spans="1:16" x14ac:dyDescent="0.25">
      <c r="A80" s="3" t="s">
        <v>86</v>
      </c>
      <c r="B80" s="3"/>
      <c r="C80" s="3"/>
      <c r="D80" s="4"/>
      <c r="E80" s="4"/>
      <c r="F80" s="4"/>
      <c r="G80" s="4"/>
      <c r="H80" s="4"/>
      <c r="I80" s="4"/>
      <c r="J80" s="1"/>
      <c r="K80" s="1"/>
    </row>
    <row r="81" spans="1:11" x14ac:dyDescent="0.25">
      <c r="A81" s="3" t="s">
        <v>88</v>
      </c>
      <c r="B81" s="3"/>
      <c r="C81" s="3"/>
      <c r="D81" s="4"/>
      <c r="E81" s="4"/>
      <c r="F81" s="4"/>
      <c r="G81" s="4"/>
      <c r="H81" s="4"/>
      <c r="I81" s="4"/>
      <c r="J81" s="1"/>
      <c r="K81" s="1"/>
    </row>
    <row r="82" spans="1:11" x14ac:dyDescent="0.25">
      <c r="A82" s="3" t="s">
        <v>87</v>
      </c>
      <c r="B82" s="3"/>
      <c r="C82" s="3"/>
      <c r="D82" s="4"/>
      <c r="E82" s="4"/>
      <c r="F82" s="4"/>
      <c r="G82" s="4"/>
      <c r="H82" s="4"/>
      <c r="I82" s="4"/>
      <c r="J82" s="1"/>
      <c r="K82" s="1"/>
    </row>
    <row r="83" spans="1:11" x14ac:dyDescent="0.25">
      <c r="A83" s="3" t="s">
        <v>49</v>
      </c>
      <c r="B83" s="3"/>
      <c r="C83" s="3"/>
      <c r="D83" s="4"/>
      <c r="E83" s="4"/>
      <c r="F83" s="4"/>
      <c r="G83" s="4"/>
      <c r="H83" s="4"/>
      <c r="I83" s="4"/>
      <c r="J83" s="1"/>
      <c r="K83" s="1"/>
    </row>
    <row r="84" spans="1:11" x14ac:dyDescent="0.25">
      <c r="A84" s="3" t="s">
        <v>50</v>
      </c>
      <c r="B84" s="3"/>
      <c r="C84" s="3"/>
      <c r="D84" s="4"/>
      <c r="E84" s="4"/>
      <c r="F84" s="4"/>
      <c r="G84" s="4"/>
      <c r="H84" s="4"/>
      <c r="I84" s="4"/>
      <c r="J84" s="1"/>
      <c r="K84" s="1"/>
    </row>
    <row r="85" spans="1:11" x14ac:dyDescent="0.25">
      <c r="A85" s="3"/>
      <c r="B85" s="3"/>
      <c r="C85" s="3"/>
      <c r="D85" s="4"/>
      <c r="E85" s="4"/>
      <c r="F85" s="4"/>
      <c r="G85" s="4"/>
      <c r="H85" s="4"/>
      <c r="I85" s="4"/>
      <c r="J85" s="1"/>
      <c r="K85" s="1"/>
    </row>
  </sheetData>
  <mergeCells count="186">
    <mergeCell ref="A77:A78"/>
    <mergeCell ref="O77:O78"/>
    <mergeCell ref="P77:P78"/>
    <mergeCell ref="K70:K72"/>
    <mergeCell ref="L70:L72"/>
    <mergeCell ref="M70:M72"/>
    <mergeCell ref="N70:N72"/>
    <mergeCell ref="O70:O73"/>
    <mergeCell ref="P70:P73"/>
    <mergeCell ref="A70:A73"/>
    <mergeCell ref="C70:C72"/>
    <mergeCell ref="D70:D72"/>
    <mergeCell ref="E70:E72"/>
    <mergeCell ref="I70:I71"/>
    <mergeCell ref="J70:J72"/>
    <mergeCell ref="K65:K67"/>
    <mergeCell ref="L65:L67"/>
    <mergeCell ref="M65:M67"/>
    <mergeCell ref="N65:N67"/>
    <mergeCell ref="O65:O68"/>
    <mergeCell ref="P65:P68"/>
    <mergeCell ref="I60:I63"/>
    <mergeCell ref="A65:A68"/>
    <mergeCell ref="C65:C67"/>
    <mergeCell ref="D65:D67"/>
    <mergeCell ref="E65:E67"/>
    <mergeCell ref="J65:J67"/>
    <mergeCell ref="I66:I68"/>
    <mergeCell ref="K59:K62"/>
    <mergeCell ref="L59:L62"/>
    <mergeCell ref="M59:M62"/>
    <mergeCell ref="N59:N62"/>
    <mergeCell ref="O59:O63"/>
    <mergeCell ref="P59:P63"/>
    <mergeCell ref="M51:M56"/>
    <mergeCell ref="N51:N56"/>
    <mergeCell ref="O51:O57"/>
    <mergeCell ref="P51:P57"/>
    <mergeCell ref="I52:I53"/>
    <mergeCell ref="A59:A63"/>
    <mergeCell ref="C59:C62"/>
    <mergeCell ref="D59:D62"/>
    <mergeCell ref="E59:E62"/>
    <mergeCell ref="J59:J62"/>
    <mergeCell ref="N48:N49"/>
    <mergeCell ref="O48:O49"/>
    <mergeCell ref="P48:P49"/>
    <mergeCell ref="A51:A57"/>
    <mergeCell ref="C51:C56"/>
    <mergeCell ref="D51:D56"/>
    <mergeCell ref="E51:E56"/>
    <mergeCell ref="J51:J56"/>
    <mergeCell ref="K51:K56"/>
    <mergeCell ref="L51:L56"/>
    <mergeCell ref="L45:L46"/>
    <mergeCell ref="M45:M46"/>
    <mergeCell ref="N45:N46"/>
    <mergeCell ref="A48:A49"/>
    <mergeCell ref="B48:B49"/>
    <mergeCell ref="C48:C49"/>
    <mergeCell ref="J48:J49"/>
    <mergeCell ref="K48:K49"/>
    <mergeCell ref="L48:L49"/>
    <mergeCell ref="M48:M49"/>
    <mergeCell ref="M41:M42"/>
    <mergeCell ref="N41:N42"/>
    <mergeCell ref="B43:B44"/>
    <mergeCell ref="C43:C44"/>
    <mergeCell ref="I43:I44"/>
    <mergeCell ref="J43:J44"/>
    <mergeCell ref="K43:K44"/>
    <mergeCell ref="L43:L44"/>
    <mergeCell ref="M43:M44"/>
    <mergeCell ref="N43:N44"/>
    <mergeCell ref="A41:A46"/>
    <mergeCell ref="B41:B42"/>
    <mergeCell ref="C41:C42"/>
    <mergeCell ref="J41:J42"/>
    <mergeCell ref="K41:K42"/>
    <mergeCell ref="L41:L42"/>
    <mergeCell ref="B45:B46"/>
    <mergeCell ref="C45:C46"/>
    <mergeCell ref="J45:J46"/>
    <mergeCell ref="K45:K46"/>
    <mergeCell ref="C38:C39"/>
    <mergeCell ref="J38:J39"/>
    <mergeCell ref="K38:K39"/>
    <mergeCell ref="L38:L39"/>
    <mergeCell ref="M38:M39"/>
    <mergeCell ref="N38:N39"/>
    <mergeCell ref="O34:O46"/>
    <mergeCell ref="P34:P46"/>
    <mergeCell ref="B36:B37"/>
    <mergeCell ref="C36:C37"/>
    <mergeCell ref="J36:J37"/>
    <mergeCell ref="K36:K37"/>
    <mergeCell ref="L36:L37"/>
    <mergeCell ref="M36:M37"/>
    <mergeCell ref="N36:N37"/>
    <mergeCell ref="B38:B39"/>
    <mergeCell ref="N31:N32"/>
    <mergeCell ref="A34:A40"/>
    <mergeCell ref="B34:B35"/>
    <mergeCell ref="C34:C35"/>
    <mergeCell ref="I34:I35"/>
    <mergeCell ref="J34:J35"/>
    <mergeCell ref="K34:K35"/>
    <mergeCell ref="L34:L35"/>
    <mergeCell ref="M34:M35"/>
    <mergeCell ref="N34:N35"/>
    <mergeCell ref="L29:L30"/>
    <mergeCell ref="M29:M30"/>
    <mergeCell ref="N29:N30"/>
    <mergeCell ref="I30:I32"/>
    <mergeCell ref="B31:B32"/>
    <mergeCell ref="C31:C32"/>
    <mergeCell ref="J31:J32"/>
    <mergeCell ref="K31:K32"/>
    <mergeCell ref="L31:L32"/>
    <mergeCell ref="M31:M32"/>
    <mergeCell ref="N24:N25"/>
    <mergeCell ref="B26:B27"/>
    <mergeCell ref="C26:C27"/>
    <mergeCell ref="J26:J27"/>
    <mergeCell ref="K26:K27"/>
    <mergeCell ref="L26:L27"/>
    <mergeCell ref="M26:M27"/>
    <mergeCell ref="N26:N27"/>
    <mergeCell ref="M22:M23"/>
    <mergeCell ref="N22:N23"/>
    <mergeCell ref="O22:O32"/>
    <mergeCell ref="P22:P32"/>
    <mergeCell ref="B24:B25"/>
    <mergeCell ref="C24:C25"/>
    <mergeCell ref="J24:J25"/>
    <mergeCell ref="K24:K25"/>
    <mergeCell ref="L24:L25"/>
    <mergeCell ref="M24:M25"/>
    <mergeCell ref="A22:A32"/>
    <mergeCell ref="B22:B23"/>
    <mergeCell ref="C22:C23"/>
    <mergeCell ref="J22:J23"/>
    <mergeCell ref="K22:K23"/>
    <mergeCell ref="L22:L23"/>
    <mergeCell ref="B29:B30"/>
    <mergeCell ref="C29:C30"/>
    <mergeCell ref="J29:J30"/>
    <mergeCell ref="K29:K30"/>
    <mergeCell ref="N17:N18"/>
    <mergeCell ref="O17:O20"/>
    <mergeCell ref="P17:P20"/>
    <mergeCell ref="B19:B20"/>
    <mergeCell ref="C19:C20"/>
    <mergeCell ref="J19:J20"/>
    <mergeCell ref="K19:K20"/>
    <mergeCell ref="L19:L20"/>
    <mergeCell ref="M19:M20"/>
    <mergeCell ref="N19:N20"/>
    <mergeCell ref="A14:A15"/>
    <mergeCell ref="O14:O15"/>
    <mergeCell ref="P14:P15"/>
    <mergeCell ref="A17:A20"/>
    <mergeCell ref="B17:B18"/>
    <mergeCell ref="C17:C18"/>
    <mergeCell ref="J17:J18"/>
    <mergeCell ref="K17:K18"/>
    <mergeCell ref="L17:L18"/>
    <mergeCell ref="M17:M18"/>
    <mergeCell ref="A10:A12"/>
    <mergeCell ref="O10:O12"/>
    <mergeCell ref="P10:P12"/>
    <mergeCell ref="J11:J12"/>
    <mergeCell ref="K11:K12"/>
    <mergeCell ref="L11:L12"/>
    <mergeCell ref="M11:M12"/>
    <mergeCell ref="N11:N12"/>
    <mergeCell ref="O1:P1"/>
    <mergeCell ref="B2:F2"/>
    <mergeCell ref="M2:P2"/>
    <mergeCell ref="A5:P5"/>
    <mergeCell ref="A7:P7"/>
    <mergeCell ref="A8:A9"/>
    <mergeCell ref="B8:B9"/>
    <mergeCell ref="D8:I8"/>
    <mergeCell ref="J8:N8"/>
    <mergeCell ref="O8:P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kul2</dc:creator>
  <cp:lastModifiedBy>PUSER00_7</cp:lastModifiedBy>
  <cp:lastPrinted>2018-03-27T12:53:51Z</cp:lastPrinted>
  <dcterms:created xsi:type="dcterms:W3CDTF">2016-07-11T11:12:06Z</dcterms:created>
  <dcterms:modified xsi:type="dcterms:W3CDTF">2018-03-27T12:53:53Z</dcterms:modified>
</cp:coreProperties>
</file>