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LAST_CELL" localSheetId="0">ДЧБ!#REF!</definedName>
  </definedNames>
  <calcPr calcId="145621"/>
</workbook>
</file>

<file path=xl/calcChain.xml><?xml version="1.0" encoding="utf-8"?>
<calcChain xmlns="http://schemas.openxmlformats.org/spreadsheetml/2006/main">
  <c r="F117" i="1" l="1"/>
  <c r="G117" i="1"/>
  <c r="D52" i="1" l="1"/>
  <c r="G118" i="1" l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3" i="1"/>
  <c r="G154" i="1"/>
  <c r="G155" i="1"/>
  <c r="G157" i="1"/>
  <c r="G74" i="1"/>
  <c r="G75" i="1"/>
  <c r="G76" i="1"/>
  <c r="G77" i="1"/>
  <c r="G78" i="1"/>
  <c r="G80" i="1"/>
  <c r="G81" i="1"/>
  <c r="G82" i="1"/>
  <c r="G83" i="1"/>
  <c r="G87" i="1"/>
  <c r="G89" i="1"/>
  <c r="G90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89" i="1"/>
  <c r="E74" i="1"/>
  <c r="F74" i="1" s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7" i="1"/>
  <c r="F98" i="1"/>
  <c r="F99" i="1"/>
  <c r="F103" i="1"/>
  <c r="F104" i="1"/>
  <c r="F105" i="1"/>
  <c r="G72" i="1"/>
  <c r="C98" i="1"/>
  <c r="G98" i="1" s="1"/>
  <c r="C88" i="1"/>
  <c r="G88" i="1" s="1"/>
  <c r="C78" i="1"/>
  <c r="E73" i="1" l="1"/>
  <c r="D34" i="1"/>
  <c r="D45" i="1"/>
  <c r="D29" i="1"/>
  <c r="D28" i="1" s="1"/>
  <c r="F64" i="1"/>
  <c r="E17" i="1"/>
  <c r="E29" i="1"/>
  <c r="E28" i="1" s="1"/>
  <c r="E34" i="1"/>
  <c r="E45" i="1"/>
  <c r="F45" i="1" s="1"/>
  <c r="E52" i="1"/>
  <c r="C70" i="1"/>
  <c r="C52" i="1"/>
  <c r="C47" i="1"/>
  <c r="C40" i="1"/>
  <c r="C34" i="1"/>
  <c r="C26" i="1"/>
  <c r="C17" i="1"/>
  <c r="C12" i="1"/>
  <c r="C8" i="1"/>
  <c r="F66" i="1"/>
  <c r="F60" i="1"/>
  <c r="F58" i="1"/>
  <c r="F57" i="1"/>
  <c r="F56" i="1"/>
  <c r="F46" i="1"/>
  <c r="F36" i="1"/>
  <c r="F23" i="1"/>
  <c r="G51" i="1"/>
  <c r="G67" i="1"/>
  <c r="F19" i="1"/>
  <c r="D70" i="1"/>
  <c r="E70" i="1"/>
  <c r="G70" i="1" s="1"/>
  <c r="G69" i="1"/>
  <c r="G68" i="1"/>
  <c r="G66" i="1"/>
  <c r="G65" i="1"/>
  <c r="G63" i="1"/>
  <c r="G62" i="1"/>
  <c r="G61" i="1"/>
  <c r="G60" i="1"/>
  <c r="G57" i="1"/>
  <c r="G56" i="1"/>
  <c r="G55" i="1"/>
  <c r="G54" i="1"/>
  <c r="G53" i="1"/>
  <c r="G50" i="1"/>
  <c r="G49" i="1"/>
  <c r="G48" i="1"/>
  <c r="G46" i="1"/>
  <c r="G45" i="1"/>
  <c r="G44" i="1"/>
  <c r="G43" i="1"/>
  <c r="G42" i="1"/>
  <c r="G41" i="1"/>
  <c r="G39" i="1"/>
  <c r="G38" i="1"/>
  <c r="G36" i="1"/>
  <c r="G35" i="1"/>
  <c r="G27" i="1"/>
  <c r="G25" i="1"/>
  <c r="G24" i="1"/>
  <c r="G23" i="1"/>
  <c r="G22" i="1"/>
  <c r="G20" i="1"/>
  <c r="G19" i="1"/>
  <c r="G18" i="1"/>
  <c r="G16" i="1"/>
  <c r="G15" i="1"/>
  <c r="G14" i="1"/>
  <c r="G13" i="1"/>
  <c r="G11" i="1"/>
  <c r="G10" i="1"/>
  <c r="G9" i="1"/>
  <c r="E26" i="1"/>
  <c r="F73" i="1" l="1"/>
  <c r="G73" i="1"/>
  <c r="C7" i="1"/>
  <c r="C111" i="1" s="1"/>
  <c r="G52" i="1"/>
  <c r="G26" i="1"/>
  <c r="F72" i="1" l="1"/>
  <c r="F70" i="1"/>
  <c r="F69" i="1"/>
  <c r="F68" i="1"/>
  <c r="F67" i="1"/>
  <c r="F65" i="1"/>
  <c r="F63" i="1"/>
  <c r="F62" i="1"/>
  <c r="F61" i="1"/>
  <c r="F55" i="1"/>
  <c r="F54" i="1"/>
  <c r="F53" i="1"/>
  <c r="F51" i="1"/>
  <c r="F50" i="1"/>
  <c r="F49" i="1"/>
  <c r="F48" i="1"/>
  <c r="E47" i="1"/>
  <c r="G47" i="1" s="1"/>
  <c r="D47" i="1"/>
  <c r="F44" i="1"/>
  <c r="F43" i="1"/>
  <c r="F41" i="1"/>
  <c r="E40" i="1"/>
  <c r="G40" i="1" s="1"/>
  <c r="D40" i="1"/>
  <c r="F39" i="1"/>
  <c r="F38" i="1"/>
  <c r="F35" i="1"/>
  <c r="G34" i="1"/>
  <c r="F27" i="1"/>
  <c r="F26" i="1"/>
  <c r="F25" i="1"/>
  <c r="F24" i="1"/>
  <c r="F22" i="1"/>
  <c r="F20" i="1"/>
  <c r="F18" i="1"/>
  <c r="G17" i="1"/>
  <c r="D17" i="1"/>
  <c r="F15" i="1"/>
  <c r="F14" i="1"/>
  <c r="F13" i="1"/>
  <c r="E12" i="1"/>
  <c r="G12" i="1" s="1"/>
  <c r="D12" i="1"/>
  <c r="F11" i="1"/>
  <c r="F10" i="1"/>
  <c r="F9" i="1"/>
  <c r="E8" i="1"/>
  <c r="G8" i="1" s="1"/>
  <c r="D8" i="1"/>
  <c r="D7" i="1" l="1"/>
  <c r="D111" i="1" s="1"/>
  <c r="F111" i="1" s="1"/>
  <c r="F12" i="1"/>
  <c r="E7" i="1"/>
  <c r="E111" i="1" s="1"/>
  <c r="G111" i="1" s="1"/>
  <c r="F47" i="1"/>
  <c r="F52" i="1"/>
  <c r="F8" i="1"/>
  <c r="F34" i="1"/>
  <c r="F17" i="1"/>
  <c r="F40" i="1"/>
  <c r="G7" i="1" l="1"/>
  <c r="F7" i="1"/>
</calcChain>
</file>

<file path=xl/sharedStrings.xml><?xml version="1.0" encoding="utf-8"?>
<sst xmlns="http://schemas.openxmlformats.org/spreadsheetml/2006/main" count="309" uniqueCount="306">
  <si>
    <t>КВД</t>
  </si>
  <si>
    <t>Наименование КВД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</si>
  <si>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</si>
  <si>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</si>
  <si>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</si>
  <si>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</si>
  <si>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</si>
  <si>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</si>
  <si>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</si>
  <si>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</si>
  <si>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</si>
  <si>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</si>
  <si>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</si>
  <si>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</si>
  <si>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</si>
  <si>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</si>
  <si>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</si>
  <si>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</si>
  <si>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1 03 02250 01 0000 110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</si>
  <si>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</si>
  <si>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</si>
  <si>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</si>
  <si>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</si>
  <si>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</si>
  <si>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</si>
  <si>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</si>
  <si>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</si>
  <si>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</si>
  <si>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</si>
  <si>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</si>
  <si>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</si>
  <si>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Единый налог на вмененный доход для отдельных видов деятельности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</si>
  <si>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</si>
  <si>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</si>
  <si>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</si>
  <si>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</si>
  <si>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1 05 04020 02 0000 110</t>
  </si>
  <si>
    <t>Налог, взимаемый в связи с применением патентной системы налоггообложения,зачисляемый в бюджеты муниципальных районов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</si>
  <si>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</si>
  <si>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</si>
  <si>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</si>
  <si>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</si>
  <si>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</si>
  <si>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</si>
  <si>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</si>
  <si>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</si>
  <si>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</si>
  <si>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</si>
  <si>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</si>
  <si>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</si>
  <si>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</si>
  <si>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</si>
  <si>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</si>
  <si>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</si>
  <si>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</si>
  <si>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</si>
  <si>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</si>
  <si>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</si>
  <si>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</si>
  <si>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</si>
  <si>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</si>
  <si>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</si>
  <si>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</si>
  <si>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</si>
  <si>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</si>
  <si>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</si>
  <si>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</si>
  <si>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</si>
  <si>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районов, в части реализации основных средств по указанному имуществу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</si>
  <si>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</si>
  <si>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</si>
  <si>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</si>
  <si>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</si>
  <si>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1 16 00000 00 0000 000</t>
  </si>
  <si>
    <t>ШТРАФЫ, САНКЦИИ, ВОЗМЕЩЕНИЕ УЩЕРБА</t>
  </si>
  <si>
    <t>1 16 03010 01 0000 140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</si>
  <si>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</si>
  <si>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</si>
  <si>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</si>
  <si>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</si>
  <si>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</si>
  <si>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</si>
  <si>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спирта,алкагольной,спиртосодержащей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</si>
  <si>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</si>
  <si>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</si>
  <si>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1 16 25010 01 0000 140</t>
  </si>
  <si>
    <t>Денежные взыскания (штрафы) за нарушение законодательства Российской Федерации о недрах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</si>
  <si>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</si>
  <si>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</si>
  <si>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</si>
  <si>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</si>
  <si>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</si>
  <si>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</si>
  <si>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</si>
  <si>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</si>
  <si>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</si>
  <si>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</si>
  <si>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</si>
  <si>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</si>
  <si>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</si>
  <si>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</si>
  <si>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</si>
  <si>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</si>
  <si>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</si>
  <si>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</si>
  <si>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</si>
  <si>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</si>
  <si>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</si>
  <si>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1 05 01022 01 0000 110</t>
  </si>
  <si>
    <t>1 12 01040 01 0000 120</t>
  </si>
  <si>
    <t>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</si>
  <si>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</si>
  <si>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1 09 00000 00 0000 000</t>
  </si>
  <si>
    <t>ЗАДОЛЖЕННОСТЬ И ПЕРЕРАСЧЕТЫ ПО ОТМЕНЕННЫМ НАЛОГАМ, СБОРАМ И ИНЫМ ОБЯЗАТЕЛЬНЫМ ПЛАТЕЖАМ</t>
  </si>
  <si>
    <t>1 09 07000 00 0000 110</t>
  </si>
  <si>
    <t>Прочие налоги и сборы (по отмененным местным налогам и сборам)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</si>
  <si>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</si>
  <si>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</si>
  <si>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</si>
  <si>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</si>
  <si>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1 17 01050 05 0000 180</t>
  </si>
  <si>
    <t>Невыясненные поступления,зачисляемые в бюджеты муниципальных районов</t>
  </si>
  <si>
    <t>1 16 30014 01 0000 140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</si>
  <si>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</si>
  <si>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</si>
  <si>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</si>
  <si>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</si>
  <si>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</si>
  <si>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1 11 05075 05 0000 120</t>
  </si>
  <si>
    <t>1 09 07050 00 0000 110</t>
  </si>
  <si>
    <t>1 09 07053 05 0000 110</t>
  </si>
  <si>
    <t>Прочие местные налоги и сборы, мобилизуемые на территориях муниципальных районов</t>
  </si>
  <si>
    <t>Прочие местные налоги и сборы</t>
  </si>
  <si>
    <t>Исполнено за  2017г.</t>
  </si>
  <si>
    <t>% исполнения за 2017 г.</t>
  </si>
  <si>
    <t>Темп прироста по сравнению с аналогичным периодом 2016 г</t>
  </si>
  <si>
    <t xml:space="preserve">План на 2017 год, тыс.руб. </t>
  </si>
  <si>
    <t xml:space="preserve">                                  СВЕДЕНИЯ                                                                                                                                                      об исполнении доходов бюджета муниципального района "Сыктывдинский" за  2017 год по видам, подвидам доходов, классификации операций сектора государственного управления, относящихся к доходам бюджета  в сравнении с 2016 годом</t>
  </si>
  <si>
    <t>Исполнено за  2016г.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</si>
  <si>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</si>
  <si>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</si>
  <si>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</si>
  <si>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</si>
  <si>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2 02 10 000 00 0000 151</t>
  </si>
  <si>
    <t>Дотации бюджетам бюджетной системы Российской Федерации</t>
  </si>
  <si>
    <t>2 02 15 001 00 0000 151</t>
  </si>
  <si>
    <t>Дотации на выравнивание бюджетной обеспеченности</t>
  </si>
  <si>
    <t>2 02 15 002 00 0000 151</t>
  </si>
  <si>
    <t>Дотации бюджетам на поддержку мер по обеспечению сбалансированности бюджетов</t>
  </si>
  <si>
    <t>2 02 20 000 00 0000 151</t>
  </si>
  <si>
    <t>Субсидии бюджетам бюджетной системы Российской Федерации (межбюджетные субсидии)</t>
  </si>
  <si>
    <t>2 02 20 051 00 0000 151</t>
  </si>
  <si>
    <t>Субсидии бюджетам на реализацию федеральных целевых программ</t>
  </si>
  <si>
    <t>2 02 02 009 00 0000 151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</si>
  <si>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</si>
  <si>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2 02 20 299 00 0000 151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</si>
  <si>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</si>
  <si>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2 02 20 302 00 0000 151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</si>
  <si>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</t>
  </si>
  <si>
    <t>2 02 25 097 00 0000 151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</si>
  <si>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</si>
  <si>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2 02 25 519 00 0000 151</t>
  </si>
  <si>
    <t>Субсидия бюджетам на поддержку отрасли культуры</t>
  </si>
  <si>
    <t>2 02 25 520 00 0000 151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</si>
  <si>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</si>
  <si>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2 02 25 558 00 0000 151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</si>
  <si>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</si>
  <si>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2 02 29 999 00 0000 151</t>
  </si>
  <si>
    <t>Прочие субсидии</t>
  </si>
  <si>
    <t>2 02 30 000 00 0000 151</t>
  </si>
  <si>
    <t>Субвенции бюджетам бюджетной системы Российской Федерации</t>
  </si>
  <si>
    <t>2 02 30 024 00 0000 151</t>
  </si>
  <si>
    <t>Субвенции местным бюджетам на выполнение передаваемых полномочий субъектов Российской Федерации</t>
  </si>
  <si>
    <t>2 02 30 029 00 0000 151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</si>
  <si>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</si>
  <si>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</si>
  <si>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</si>
  <si>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</si>
  <si>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</si>
  <si>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</si>
  <si>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</si>
  <si>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</si>
  <si>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</si>
  <si>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2 02 35 930 00 0000 151</t>
  </si>
  <si>
    <t>Субвенции бюджетам на государственную регистрацию актов гражданского состояния</t>
  </si>
  <si>
    <t>2 02 03 121 00 0000 151</t>
  </si>
  <si>
    <t>Субвенции бюджетам на проведение Всероссийской сельскохозяйственной переписи в 2016 году</t>
  </si>
  <si>
    <t>2 02 39 999 00 0000 151</t>
  </si>
  <si>
    <t>Прочие субвенции</t>
  </si>
  <si>
    <t>2 02 40 000 00 0000 151</t>
  </si>
  <si>
    <t>Иные межбюджетные трансферты</t>
  </si>
  <si>
    <t>2 02 40 014 00 0000 151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</si>
  <si>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</si>
  <si>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2 02 04 025 00 0000 151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</si>
  <si>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</si>
  <si>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7,7</t>
  </si>
  <si>
    <t>2 02 04 041 00 0000 151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</si>
  <si>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</si>
  <si>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17,5</t>
  </si>
  <si>
    <t>2 02 04 053 00 0000 151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</si>
  <si>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</si>
  <si>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50,0</t>
  </si>
  <si>
    <t>2 02 49 999 00 0000 151</t>
  </si>
  <si>
    <t>Прочие межбюджетные трансферты, передаваемые бюджетам</t>
  </si>
  <si>
    <t>2 07 00 000 00 0000 000</t>
  </si>
  <si>
    <t>ПРОЧИЕ БЕЗВОЗМЕЗДНЫЕ ПОСТУПЛЕНИЯ</t>
  </si>
  <si>
    <t>2 07 05 030 05 0000 180</t>
  </si>
  <si>
    <t>Прочие безвозмездные поступления в бюджеты муниципальных районов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</si>
  <si>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</si>
  <si>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</si>
  <si>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2 18 00 000 05 0000 151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</si>
  <si>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</si>
  <si>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2 18 05 000 05 0000 180</t>
  </si>
  <si>
    <t>Доходы бюджетов муниципальных районов от возврата организациями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</si>
  <si>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</si>
  <si>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</si>
  <si>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2 19 60 010 05 0000 151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</si>
  <si>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</si>
  <si>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</si>
  <si>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КФСР</t>
  </si>
  <si>
    <t>Наименование кода</t>
  </si>
  <si>
    <t>Исполнено за 2016 год</t>
  </si>
  <si>
    <t>План на 2017 год</t>
  </si>
  <si>
    <t>Исполнено за 2017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</si>
  <si>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</si>
  <si>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</si>
  <si>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</si>
  <si>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</si>
  <si>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</si>
  <si>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</si>
  <si>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</si>
  <si>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</si>
  <si>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</si>
  <si>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</si>
  <si>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</si>
  <si>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</si>
  <si>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</si>
  <si>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</si>
  <si>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</si>
  <si>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</si>
  <si>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</si>
  <si>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</si>
  <si>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</si>
  <si>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</si>
  <si>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</si>
  <si>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</si>
  <si>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</si>
  <si>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</si>
  <si>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</si>
  <si>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</si>
  <si>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</si>
  <si>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</si>
  <si>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</si>
  <si>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</si>
  <si>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</si>
  <si>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</si>
  <si>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</si>
  <si>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</si>
  <si>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</si>
  <si>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</si>
  <si>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</si>
  <si>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</si>
  <si>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</si>
  <si>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</si>
  <si>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</si>
  <si>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</si>
  <si>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</si>
  <si>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</si>
  <si>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</si>
  <si>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</si>
  <si>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</si>
  <si>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</si>
  <si>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</si>
  <si>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</si>
  <si>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</si>
  <si>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</si>
  <si>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</si>
  <si>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</si>
  <si>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</si>
  <si>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</si>
  <si>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</si>
  <si>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</si>
  <si>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</si>
  <si>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</si>
  <si>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</si>
  <si>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</si>
  <si>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</si>
  <si>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</si>
  <si>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</si>
  <si>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</si>
  <si>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</si>
  <si>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</si>
  <si>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</si>
  <si>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</si>
  <si>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</si>
  <si>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</si>
  <si>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</si>
  <si>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</si>
  <si>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</si>
  <si>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</si>
  <si>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</si>
  <si>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</si>
  <si>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</si>
  <si>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</si>
  <si>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СВЕДЕНИЯ                                                                                                                                                      об исполнении расходов бюджета муниципального района "Сыктывдинский" за  2017 год по разделам, подразделам классификации  расходов бюджета  в сравнении с 2016 годом</t>
  </si>
  <si>
    <t xml:space="preserve">Темп прироста по сравнению с аналогичным периодом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</si>
</sst>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?"/>
    <numFmt numFmtId="166" formatCode="0.0"/>
    <numFmt numFmtId="167" formatCode="_-* #,##0.0_р_._-;\-* #,##0.0_р_._-;_-* &quot;-&quot;?_р_._-;_-@_-"/>
  </numFmts>
  <fonts count="6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1" applyNumberFormat="1" applyFont="1" applyBorder="1" applyAlignment="1" applyProtection="1">
      <alignment horizontal="right" vertical="center" wrapText="1"/>
    </xf>
    <xf numFmtId="0" fontId="4" fillId="0" borderId="1" xfId="0" applyFont="1" applyBorder="1"/>
    <xf numFmtId="167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vertical="center"/>
    </xf>
    <xf numFmtId="49" fontId="3" fillId="0" borderId="1" xfId="1" applyNumberFormat="1" applyFont="1" applyBorder="1" applyAlignment="1" applyProtection="1">
      <alignment horizontal="left" vertical="center" wrapText="1"/>
    </xf>
    <xf numFmtId="49" fontId="4" fillId="0" borderId="1" xfId="1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right"/>
    </xf>
    <xf numFmtId="164" fontId="3" fillId="0" borderId="1" xfId="1" applyNumberFormat="1" applyFont="1" applyBorder="1" applyAlignment="1" applyProtection="1">
      <alignment horizontal="right" vertical="center"/>
    </xf>
    <xf numFmtId="0" fontId="4" fillId="0" borderId="0" xfId="0" applyFont="1"/>
    <xf numFmtId="166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9"/>
  <sheetViews>
    <sheetView showGridLines="0" tabSelected="1" topLeftCell="A138" workbookViewId="0">
      <selection activeCell="J118" sqref="J118"/>
    </sheetView>
  </sheetViews>
  <sheetFormatPr defaultRowHeight="12.75" customHeight="1" x14ac:dyDescent="0.2"/>
  <cols>
    <col min="1" max="1" width="18.140625" customWidth="1"/>
    <col min="2" max="2" width="21" customWidth="1"/>
    <col min="3" max="3" width="9.28515625" customWidth="1"/>
    <col min="4" max="5" width="9.42578125" customWidth="1"/>
    <col min="6" max="7" width="9.7109375" customWidth="1"/>
    <col min="8" max="8" width="13.140625" customWidth="1"/>
    <col min="9" max="11" width="9.140625" customWidth="1"/>
  </cols>
  <sheetData>
    <row r="1" spans="1:7" x14ac:dyDescent="0.2">
      <c r="A1" s="1"/>
    </row>
    <row r="2" spans="1:7" ht="12.75" customHeight="1" x14ac:dyDescent="0.2">
      <c r="A2" s="39" t="s">
        <v>137</v>
      </c>
      <c r="B2" s="39"/>
      <c r="C2" s="39"/>
      <c r="D2" s="39"/>
      <c r="E2" s="39"/>
      <c r="F2" s="39"/>
      <c r="G2" s="39"/>
    </row>
    <row r="3" spans="1:7" ht="12.75" customHeight="1" x14ac:dyDescent="0.2">
      <c r="A3" s="39"/>
      <c r="B3" s="39"/>
      <c r="C3" s="39"/>
      <c r="D3" s="39"/>
      <c r="E3" s="39"/>
      <c r="F3" s="39"/>
      <c r="G3" s="39"/>
    </row>
    <row r="4" spans="1:7" ht="44.25" customHeight="1" x14ac:dyDescent="0.2">
      <c r="A4" s="39"/>
      <c r="B4" s="39"/>
      <c r="C4" s="39"/>
      <c r="D4" s="39"/>
      <c r="E4" s="39"/>
      <c r="F4" s="39"/>
      <c r="G4" s="39"/>
    </row>
    <row r="5" spans="1:7" x14ac:dyDescent="0.2">
      <c r="A5" s="1"/>
    </row>
    <row r="6" spans="1:7" ht="69" customHeight="1" x14ac:dyDescent="0.2">
      <c r="A6" s="2" t="s">
        <v>0</v>
      </c>
      <c r="B6" s="2" t="s">
        <v>1</v>
      </c>
      <c r="C6" s="4" t="s">
        <v>138</v>
      </c>
      <c r="D6" s="4" t="s">
        <v>136</v>
      </c>
      <c r="E6" s="4" t="s">
        <v>133</v>
      </c>
      <c r="F6" s="4" t="s">
        <v>134</v>
      </c>
      <c r="G6" s="4" t="s">
        <v>135</v>
      </c>
    </row>
    <row r="7" spans="1:7" ht="31.5" x14ac:dyDescent="0.2">
      <c r="A7" s="5" t="s">
        <v>2</v>
      </c>
      <c r="B7" s="6" t="s">
        <v>3</v>
      </c>
      <c r="C7" s="7">
        <f>C8+C17+C26+C34+C40+C47+C52+C70+C12+C45+C28</f>
        <v>316616.00000000006</v>
      </c>
      <c r="D7" s="7">
        <f>D8+D17+D26+D34+D40+D47+D52+D70+D12+D45+D28</f>
        <v>312703</v>
      </c>
      <c r="E7" s="7">
        <f>E8+E17+E26+E34+E40+E47+E52+E70+E12+E45+E28</f>
        <v>317749.8</v>
      </c>
      <c r="F7" s="17">
        <f>E7*100/D7</f>
        <v>101.61392759263582</v>
      </c>
      <c r="G7" s="19">
        <f t="shared" ref="G7:G70" si="0">(E7/C7)*100-100</f>
        <v>0.35809940116733685</v>
      </c>
    </row>
    <row r="8" spans="1:7" ht="21" x14ac:dyDescent="0.2">
      <c r="A8" s="5" t="s">
        <v>4</v>
      </c>
      <c r="B8" s="6" t="s">
        <v>5</v>
      </c>
      <c r="C8" s="7">
        <f>C9+C10+C11</f>
        <v>215440</v>
      </c>
      <c r="D8" s="7">
        <f>D9+D10+D11</f>
        <v>232668.1</v>
      </c>
      <c r="E8" s="7">
        <f>E9+E10+E11</f>
        <v>236510.4</v>
      </c>
      <c r="F8" s="17">
        <f t="shared" ref="F8:F73" si="1">E8*100/D8</f>
        <v>101.65140816467749</v>
      </c>
      <c r="G8" s="19">
        <f t="shared" si="0"/>
        <v>9.780170813219442</v>
      </c>
    </row>
    <row r="9" spans="1:7" ht="135" x14ac:dyDescent="0.2">
      <c r="A9" s="8" t="s">
        <v>6</v>
      </c>
      <c r="B9" s="9" t="s">
        <v>7</v>
      </c>
      <c r="C9" s="10">
        <v>214308.9</v>
      </c>
      <c r="D9" s="10">
        <v>231168.1</v>
      </c>
      <c r="E9" s="10">
        <v>234773</v>
      </c>
      <c r="F9" s="18">
        <f t="shared" si="1"/>
        <v>101.55942796605586</v>
      </c>
      <c r="G9" s="19">
        <f t="shared" si="0"/>
        <v>9.5488801445017089</v>
      </c>
    </row>
    <row r="10" spans="1:7" ht="191.25" x14ac:dyDescent="0.2">
      <c r="A10" s="8" t="s">
        <v>8</v>
      </c>
      <c r="B10" s="11" t="s">
        <v>9</v>
      </c>
      <c r="C10" s="10">
        <v>305.7</v>
      </c>
      <c r="D10" s="10">
        <v>300</v>
      </c>
      <c r="E10" s="10">
        <v>393.6</v>
      </c>
      <c r="F10" s="18">
        <f t="shared" si="1"/>
        <v>131.19999999999999</v>
      </c>
      <c r="G10" s="19">
        <f t="shared" si="0"/>
        <v>28.753680078508353</v>
      </c>
    </row>
    <row r="11" spans="1:7" ht="78.75" x14ac:dyDescent="0.2">
      <c r="A11" s="8" t="s">
        <v>10</v>
      </c>
      <c r="B11" s="9" t="s">
        <v>11</v>
      </c>
      <c r="C11" s="10">
        <v>825.4</v>
      </c>
      <c r="D11" s="10">
        <v>1200</v>
      </c>
      <c r="E11" s="10">
        <v>1343.8</v>
      </c>
      <c r="F11" s="18">
        <f t="shared" si="1"/>
        <v>111.98333333333333</v>
      </c>
      <c r="G11" s="19">
        <f t="shared" si="0"/>
        <v>62.805912284952768</v>
      </c>
    </row>
    <row r="12" spans="1:7" ht="63" x14ac:dyDescent="0.2">
      <c r="A12" s="5" t="s">
        <v>12</v>
      </c>
      <c r="B12" s="6" t="s">
        <v>13</v>
      </c>
      <c r="C12" s="7">
        <f>C13+C16+C15+C14</f>
        <v>23430.7</v>
      </c>
      <c r="D12" s="7">
        <f>D13+D16+D15+D14</f>
        <v>17586</v>
      </c>
      <c r="E12" s="7">
        <f>E13+E16+E15+E14</f>
        <v>17816.399999999998</v>
      </c>
      <c r="F12" s="17">
        <f t="shared" si="1"/>
        <v>101.31013306038894</v>
      </c>
      <c r="G12" s="19">
        <f t="shared" si="0"/>
        <v>-23.961298638111543</v>
      </c>
    </row>
    <row r="13" spans="1:7" ht="123.75" x14ac:dyDescent="0.2">
      <c r="A13" s="8" t="s">
        <v>14</v>
      </c>
      <c r="B13" s="9" t="s">
        <v>15</v>
      </c>
      <c r="C13" s="10">
        <v>8010</v>
      </c>
      <c r="D13" s="10">
        <v>6630</v>
      </c>
      <c r="E13" s="10">
        <v>7320.8</v>
      </c>
      <c r="F13" s="18">
        <f t="shared" si="1"/>
        <v>110.41930618401207</v>
      </c>
      <c r="G13" s="19">
        <f t="shared" si="0"/>
        <v>-8.6042446941323334</v>
      </c>
    </row>
    <row r="14" spans="1:7" ht="157.5" x14ac:dyDescent="0.2">
      <c r="A14" s="8" t="s">
        <v>16</v>
      </c>
      <c r="B14" s="11" t="s">
        <v>17</v>
      </c>
      <c r="C14" s="10">
        <v>122.3</v>
      </c>
      <c r="D14" s="10">
        <v>56.4</v>
      </c>
      <c r="E14" s="10">
        <v>74.3</v>
      </c>
      <c r="F14" s="18">
        <f t="shared" si="1"/>
        <v>131.73758865248226</v>
      </c>
      <c r="G14" s="19">
        <f t="shared" si="0"/>
        <v>-39.247751430907606</v>
      </c>
    </row>
    <row r="15" spans="1:7" ht="123.75" x14ac:dyDescent="0.2">
      <c r="A15" s="8" t="s">
        <v>18</v>
      </c>
      <c r="B15" s="9" t="s">
        <v>19</v>
      </c>
      <c r="C15" s="10">
        <v>16484.8</v>
      </c>
      <c r="D15" s="10">
        <v>10899.6</v>
      </c>
      <c r="E15" s="10">
        <v>11839.2</v>
      </c>
      <c r="F15" s="18">
        <f t="shared" si="1"/>
        <v>108.62049983485632</v>
      </c>
      <c r="G15" s="19">
        <f t="shared" si="0"/>
        <v>-28.181112297389106</v>
      </c>
    </row>
    <row r="16" spans="1:7" ht="123.75" x14ac:dyDescent="0.2">
      <c r="A16" s="8" t="s">
        <v>20</v>
      </c>
      <c r="B16" s="9" t="s">
        <v>21</v>
      </c>
      <c r="C16" s="10">
        <v>-1186.4000000000001</v>
      </c>
      <c r="D16" s="10"/>
      <c r="E16" s="10">
        <v>-1417.9</v>
      </c>
      <c r="F16" s="18"/>
      <c r="G16" s="19">
        <f t="shared" si="0"/>
        <v>19.512811867835467</v>
      </c>
    </row>
    <row r="17" spans="1:7" ht="21" x14ac:dyDescent="0.2">
      <c r="A17" s="5" t="s">
        <v>22</v>
      </c>
      <c r="B17" s="6" t="s">
        <v>23</v>
      </c>
      <c r="C17" s="7">
        <f>C18+C19+C20+C22+C23+C24+C25</f>
        <v>38757.699999999997</v>
      </c>
      <c r="D17" s="7">
        <f>D18+D19+D20+D22+D23+D24+D25</f>
        <v>32553.9</v>
      </c>
      <c r="E17" s="7">
        <f>E18+E19+E20+E22+E23+E24+E25+E21</f>
        <v>32819.199999999997</v>
      </c>
      <c r="F17" s="17">
        <f t="shared" si="1"/>
        <v>100.81495611892889</v>
      </c>
      <c r="G17" s="19">
        <f t="shared" si="0"/>
        <v>-15.32211663746817</v>
      </c>
    </row>
    <row r="18" spans="1:7" ht="56.25" x14ac:dyDescent="0.2">
      <c r="A18" s="8" t="s">
        <v>24</v>
      </c>
      <c r="B18" s="9" t="s">
        <v>25</v>
      </c>
      <c r="C18" s="10">
        <v>8681.2999999999993</v>
      </c>
      <c r="D18" s="10">
        <v>12140</v>
      </c>
      <c r="E18" s="10">
        <v>12139.1</v>
      </c>
      <c r="F18" s="18">
        <f t="shared" si="1"/>
        <v>99.992586490939047</v>
      </c>
      <c r="G18" s="19">
        <f t="shared" si="0"/>
        <v>39.830440141453494</v>
      </c>
    </row>
    <row r="19" spans="1:7" ht="78.75" x14ac:dyDescent="0.2">
      <c r="A19" s="8" t="s">
        <v>26</v>
      </c>
      <c r="B19" s="9" t="s">
        <v>27</v>
      </c>
      <c r="C19" s="10">
        <v>20.3</v>
      </c>
      <c r="D19" s="10"/>
      <c r="E19" s="10">
        <v>-2.2999999999999998</v>
      </c>
      <c r="F19" s="18" t="e">
        <f t="shared" si="1"/>
        <v>#DIV/0!</v>
      </c>
      <c r="G19" s="19">
        <f t="shared" si="0"/>
        <v>-111.33004926108374</v>
      </c>
    </row>
    <row r="20" spans="1:7" ht="67.5" x14ac:dyDescent="0.2">
      <c r="A20" s="8" t="s">
        <v>28</v>
      </c>
      <c r="B20" s="9" t="s">
        <v>29</v>
      </c>
      <c r="C20" s="10">
        <v>5631.7</v>
      </c>
      <c r="D20" s="10">
        <v>6691</v>
      </c>
      <c r="E20" s="10">
        <v>6834.4</v>
      </c>
      <c r="F20" s="18">
        <f t="shared" si="1"/>
        <v>102.14317740248094</v>
      </c>
      <c r="G20" s="19">
        <f t="shared" si="0"/>
        <v>21.355896088214934</v>
      </c>
    </row>
    <row r="21" spans="1:7" ht="101.25" x14ac:dyDescent="0.2">
      <c r="A21" s="8" t="s">
        <v>108</v>
      </c>
      <c r="B21" s="3" t="s">
        <v>107</v>
      </c>
      <c r="C21" s="10"/>
      <c r="D21" s="15"/>
      <c r="E21" s="10">
        <v>0.2</v>
      </c>
      <c r="F21" s="18"/>
      <c r="G21" s="19"/>
    </row>
    <row r="22" spans="1:7" ht="33.75" x14ac:dyDescent="0.2">
      <c r="A22" s="8" t="s">
        <v>30</v>
      </c>
      <c r="B22" s="9" t="s">
        <v>31</v>
      </c>
      <c r="C22" s="10">
        <v>9741.7999999999993</v>
      </c>
      <c r="D22" s="10">
        <v>9347.1</v>
      </c>
      <c r="E22" s="10">
        <v>9410.4</v>
      </c>
      <c r="F22" s="18">
        <f t="shared" si="1"/>
        <v>100.67721539300959</v>
      </c>
      <c r="G22" s="19">
        <f t="shared" si="0"/>
        <v>-3.4018353897636899</v>
      </c>
    </row>
    <row r="23" spans="1:7" ht="56.25" x14ac:dyDescent="0.2">
      <c r="A23" s="8" t="s">
        <v>32</v>
      </c>
      <c r="B23" s="9" t="s">
        <v>33</v>
      </c>
      <c r="C23" s="10">
        <v>88.3</v>
      </c>
      <c r="D23" s="10">
        <v>2.9</v>
      </c>
      <c r="E23" s="10">
        <v>3</v>
      </c>
      <c r="F23" s="18">
        <f t="shared" si="1"/>
        <v>103.44827586206897</v>
      </c>
      <c r="G23" s="19">
        <f t="shared" si="0"/>
        <v>-96.602491506228759</v>
      </c>
    </row>
    <row r="24" spans="1:7" ht="22.5" x14ac:dyDescent="0.2">
      <c r="A24" s="8" t="s">
        <v>34</v>
      </c>
      <c r="B24" s="9" t="s">
        <v>35</v>
      </c>
      <c r="C24" s="10">
        <v>13885.4</v>
      </c>
      <c r="D24" s="10">
        <v>3567.9</v>
      </c>
      <c r="E24" s="10">
        <v>3564.4</v>
      </c>
      <c r="F24" s="18">
        <f t="shared" si="1"/>
        <v>99.901903080243272</v>
      </c>
      <c r="G24" s="19">
        <f t="shared" si="0"/>
        <v>-74.329871663761935</v>
      </c>
    </row>
    <row r="25" spans="1:7" ht="67.5" x14ac:dyDescent="0.2">
      <c r="A25" s="8" t="s">
        <v>36</v>
      </c>
      <c r="B25" s="9" t="s">
        <v>37</v>
      </c>
      <c r="C25" s="10">
        <v>708.9</v>
      </c>
      <c r="D25" s="10">
        <v>805</v>
      </c>
      <c r="E25" s="10">
        <v>870</v>
      </c>
      <c r="F25" s="18">
        <f t="shared" si="1"/>
        <v>108.07453416149069</v>
      </c>
      <c r="G25" s="19">
        <f t="shared" si="0"/>
        <v>22.725349132458746</v>
      </c>
    </row>
    <row r="26" spans="1:7" ht="21" x14ac:dyDescent="0.2">
      <c r="A26" s="5" t="s">
        <v>38</v>
      </c>
      <c r="B26" s="6" t="s">
        <v>39</v>
      </c>
      <c r="C26" s="7">
        <f>C27</f>
        <v>4123.6000000000004</v>
      </c>
      <c r="D26" s="7">
        <v>3900</v>
      </c>
      <c r="E26" s="7">
        <f>E27</f>
        <v>3942.2</v>
      </c>
      <c r="F26" s="17">
        <f t="shared" si="1"/>
        <v>101.08205128205128</v>
      </c>
      <c r="G26" s="19">
        <f t="shared" si="0"/>
        <v>-4.3990687748569286</v>
      </c>
    </row>
    <row r="27" spans="1:7" ht="78.75" x14ac:dyDescent="0.2">
      <c r="A27" s="8" t="s">
        <v>40</v>
      </c>
      <c r="B27" s="9" t="s">
        <v>41</v>
      </c>
      <c r="C27" s="10">
        <v>4123.6000000000004</v>
      </c>
      <c r="D27" s="10">
        <v>3900</v>
      </c>
      <c r="E27" s="10">
        <v>3942.2</v>
      </c>
      <c r="F27" s="18">
        <f t="shared" si="1"/>
        <v>101.08205128205128</v>
      </c>
      <c r="G27" s="19">
        <f t="shared" si="0"/>
        <v>-4.3990687748569286</v>
      </c>
    </row>
    <row r="28" spans="1:7" ht="73.5" x14ac:dyDescent="0.2">
      <c r="A28" s="5" t="s">
        <v>112</v>
      </c>
      <c r="B28" s="6" t="s">
        <v>113</v>
      </c>
      <c r="C28" s="7">
        <v>0.2</v>
      </c>
      <c r="D28" s="7">
        <f>D29</f>
        <v>1.5</v>
      </c>
      <c r="E28" s="7">
        <f>E29</f>
        <v>1.6</v>
      </c>
      <c r="F28" s="18"/>
      <c r="G28" s="19"/>
    </row>
    <row r="29" spans="1:7" ht="33.75" x14ac:dyDescent="0.2">
      <c r="A29" s="8" t="s">
        <v>114</v>
      </c>
      <c r="B29" s="9" t="s">
        <v>115</v>
      </c>
      <c r="C29" s="10">
        <v>0.2</v>
      </c>
      <c r="D29" s="10">
        <f>D30+D32</f>
        <v>1.5</v>
      </c>
      <c r="E29" s="10">
        <f>E30+E32</f>
        <v>1.6</v>
      </c>
      <c r="F29" s="18"/>
      <c r="G29" s="19"/>
    </row>
    <row r="30" spans="1:7" ht="78.75" x14ac:dyDescent="0.2">
      <c r="A30" s="8" t="s">
        <v>116</v>
      </c>
      <c r="B30" s="9" t="s">
        <v>117</v>
      </c>
      <c r="C30" s="10">
        <v>0.2</v>
      </c>
      <c r="D30" s="10"/>
      <c r="E30" s="10">
        <v>0.1</v>
      </c>
      <c r="F30" s="18"/>
      <c r="G30" s="19"/>
    </row>
    <row r="31" spans="1:7" ht="112.5" x14ac:dyDescent="0.2">
      <c r="A31" s="8" t="s">
        <v>118</v>
      </c>
      <c r="B31" s="9" t="s">
        <v>119</v>
      </c>
      <c r="C31" s="10">
        <v>0.2</v>
      </c>
      <c r="D31" s="10"/>
      <c r="E31" s="10">
        <v>0.1</v>
      </c>
      <c r="F31" s="18"/>
      <c r="G31" s="19"/>
    </row>
    <row r="32" spans="1:7" ht="22.5" x14ac:dyDescent="0.2">
      <c r="A32" s="8" t="s">
        <v>129</v>
      </c>
      <c r="B32" s="9" t="s">
        <v>132</v>
      </c>
      <c r="C32" s="10"/>
      <c r="D32" s="10">
        <v>1.5</v>
      </c>
      <c r="E32" s="10">
        <v>1.5</v>
      </c>
      <c r="F32" s="18"/>
      <c r="G32" s="19"/>
    </row>
    <row r="33" spans="1:7" ht="45" x14ac:dyDescent="0.2">
      <c r="A33" s="8" t="s">
        <v>130</v>
      </c>
      <c r="B33" s="20" t="s">
        <v>131</v>
      </c>
      <c r="C33" s="10"/>
      <c r="D33" s="10">
        <v>1.5</v>
      </c>
      <c r="E33" s="10">
        <v>1.5</v>
      </c>
      <c r="F33" s="18"/>
      <c r="G33" s="19"/>
    </row>
    <row r="34" spans="1:7" ht="73.5" x14ac:dyDescent="0.2">
      <c r="A34" s="5" t="s">
        <v>42</v>
      </c>
      <c r="B34" s="6" t="s">
        <v>43</v>
      </c>
      <c r="C34" s="7">
        <f>C35+C38+C39+C36</f>
        <v>12661.899999999998</v>
      </c>
      <c r="D34" s="7">
        <f>D35+D38+D39+D36+D37</f>
        <v>14123</v>
      </c>
      <c r="E34" s="7">
        <f>E35+E38+E39+E36+E37</f>
        <v>14619.099999999999</v>
      </c>
      <c r="F34" s="17">
        <f t="shared" si="1"/>
        <v>103.51270976421439</v>
      </c>
      <c r="G34" s="19">
        <f t="shared" si="0"/>
        <v>15.45739580947567</v>
      </c>
    </row>
    <row r="35" spans="1:7" ht="128.25" customHeight="1" x14ac:dyDescent="0.2">
      <c r="A35" s="8" t="s">
        <v>44</v>
      </c>
      <c r="B35" s="11" t="s">
        <v>45</v>
      </c>
      <c r="C35" s="10">
        <v>8573.7999999999993</v>
      </c>
      <c r="D35" s="10">
        <v>7182</v>
      </c>
      <c r="E35" s="10">
        <v>8541</v>
      </c>
      <c r="F35" s="18">
        <f t="shared" si="1"/>
        <v>118.92230576441102</v>
      </c>
      <c r="G35" s="19">
        <f t="shared" si="0"/>
        <v>-0.38256082483844978</v>
      </c>
    </row>
    <row r="36" spans="1:7" ht="135" x14ac:dyDescent="0.2">
      <c r="A36" s="8" t="s">
        <v>46</v>
      </c>
      <c r="B36" s="9" t="s">
        <v>47</v>
      </c>
      <c r="C36" s="10">
        <v>998.4</v>
      </c>
      <c r="D36" s="10">
        <v>699</v>
      </c>
      <c r="E36" s="10">
        <v>699.5</v>
      </c>
      <c r="F36" s="18">
        <f t="shared" si="1"/>
        <v>100.07153075822603</v>
      </c>
      <c r="G36" s="19">
        <f t="shared" si="0"/>
        <v>-29.937900641025635</v>
      </c>
    </row>
    <row r="37" spans="1:7" ht="101.25" x14ac:dyDescent="0.2">
      <c r="A37" s="8" t="s">
        <v>48</v>
      </c>
      <c r="B37" s="20" t="s">
        <v>49</v>
      </c>
      <c r="C37" s="10"/>
      <c r="D37" s="10">
        <v>552</v>
      </c>
      <c r="E37" s="10">
        <v>603</v>
      </c>
      <c r="F37" s="18"/>
      <c r="G37" s="19"/>
    </row>
    <row r="38" spans="1:7" ht="101.25" x14ac:dyDescent="0.2">
      <c r="A38" s="8" t="s">
        <v>128</v>
      </c>
      <c r="B38" s="9" t="s">
        <v>49</v>
      </c>
      <c r="C38" s="10">
        <v>2937.9</v>
      </c>
      <c r="D38" s="10">
        <v>5495</v>
      </c>
      <c r="E38" s="10">
        <v>4562.3</v>
      </c>
      <c r="F38" s="18">
        <f t="shared" si="1"/>
        <v>83.026387625113742</v>
      </c>
      <c r="G38" s="19">
        <f t="shared" si="0"/>
        <v>55.291194390551084</v>
      </c>
    </row>
    <row r="39" spans="1:7" ht="135" x14ac:dyDescent="0.2">
      <c r="A39" s="8" t="s">
        <v>50</v>
      </c>
      <c r="B39" s="9" t="s">
        <v>51</v>
      </c>
      <c r="C39" s="10">
        <v>151.80000000000001</v>
      </c>
      <c r="D39" s="10">
        <v>195</v>
      </c>
      <c r="E39" s="10">
        <v>213.3</v>
      </c>
      <c r="F39" s="18">
        <f t="shared" si="1"/>
        <v>109.38461538461539</v>
      </c>
      <c r="G39" s="19">
        <f t="shared" si="0"/>
        <v>40.513833992094845</v>
      </c>
    </row>
    <row r="40" spans="1:7" ht="42" x14ac:dyDescent="0.2">
      <c r="A40" s="5" t="s">
        <v>52</v>
      </c>
      <c r="B40" s="6" t="s">
        <v>53</v>
      </c>
      <c r="C40" s="7">
        <f>C41+C42+C43+C44</f>
        <v>754.2</v>
      </c>
      <c r="D40" s="7">
        <f>D41+D42+D43+D44</f>
        <v>350</v>
      </c>
      <c r="E40" s="7">
        <f>E41+E42+E43+E44</f>
        <v>327.2</v>
      </c>
      <c r="F40" s="17">
        <f t="shared" si="1"/>
        <v>93.48571428571428</v>
      </c>
      <c r="G40" s="19">
        <f t="shared" si="0"/>
        <v>-56.616282153275002</v>
      </c>
    </row>
    <row r="41" spans="1:7" ht="45" x14ac:dyDescent="0.2">
      <c r="A41" s="8" t="s">
        <v>54</v>
      </c>
      <c r="B41" s="9" t="s">
        <v>55</v>
      </c>
      <c r="C41" s="10">
        <v>141.5</v>
      </c>
      <c r="D41" s="10">
        <v>80</v>
      </c>
      <c r="E41" s="10">
        <v>71.7</v>
      </c>
      <c r="F41" s="18">
        <f t="shared" si="1"/>
        <v>89.625</v>
      </c>
      <c r="G41" s="38">
        <f t="shared" si="0"/>
        <v>-49.328621908127204</v>
      </c>
    </row>
    <row r="42" spans="1:7" ht="45" x14ac:dyDescent="0.2">
      <c r="A42" s="8" t="s">
        <v>56</v>
      </c>
      <c r="B42" s="9" t="s">
        <v>57</v>
      </c>
      <c r="C42" s="10">
        <v>0.4</v>
      </c>
      <c r="D42" s="10"/>
      <c r="E42" s="10">
        <v>0.1</v>
      </c>
      <c r="F42" s="18"/>
      <c r="G42" s="38">
        <f t="shared" si="0"/>
        <v>-75</v>
      </c>
    </row>
    <row r="43" spans="1:7" ht="33.75" x14ac:dyDescent="0.2">
      <c r="A43" s="8" t="s">
        <v>58</v>
      </c>
      <c r="B43" s="9" t="s">
        <v>59</v>
      </c>
      <c r="C43" s="10">
        <v>285.5</v>
      </c>
      <c r="D43" s="10">
        <v>110</v>
      </c>
      <c r="E43" s="10">
        <v>102.4</v>
      </c>
      <c r="F43" s="18">
        <f t="shared" si="1"/>
        <v>93.090909090909093</v>
      </c>
      <c r="G43" s="38">
        <f t="shared" si="0"/>
        <v>-64.133099824868651</v>
      </c>
    </row>
    <row r="44" spans="1:7" ht="33.75" x14ac:dyDescent="0.2">
      <c r="A44" s="8" t="s">
        <v>109</v>
      </c>
      <c r="B44" s="9" t="s">
        <v>60</v>
      </c>
      <c r="C44" s="10">
        <v>326.8</v>
      </c>
      <c r="D44" s="10">
        <v>160</v>
      </c>
      <c r="E44" s="10">
        <v>153</v>
      </c>
      <c r="F44" s="18">
        <f t="shared" si="1"/>
        <v>95.625</v>
      </c>
      <c r="G44" s="38">
        <f t="shared" si="0"/>
        <v>-53.182374541003675</v>
      </c>
    </row>
    <row r="45" spans="1:7" ht="52.5" x14ac:dyDescent="0.2">
      <c r="A45" s="5" t="s">
        <v>61</v>
      </c>
      <c r="B45" s="6" t="s">
        <v>62</v>
      </c>
      <c r="C45" s="7">
        <v>113.7</v>
      </c>
      <c r="D45" s="7">
        <f>D46</f>
        <v>41.6</v>
      </c>
      <c r="E45" s="7">
        <f>E46</f>
        <v>56.7</v>
      </c>
      <c r="F45" s="17">
        <f t="shared" si="1"/>
        <v>136.29807692307691</v>
      </c>
      <c r="G45" s="19">
        <f t="shared" si="0"/>
        <v>-50.131926121372025</v>
      </c>
    </row>
    <row r="46" spans="1:7" ht="45" x14ac:dyDescent="0.2">
      <c r="A46" s="8" t="s">
        <v>63</v>
      </c>
      <c r="B46" s="9" t="s">
        <v>64</v>
      </c>
      <c r="C46" s="10">
        <v>113.7</v>
      </c>
      <c r="D46" s="10">
        <v>41.6</v>
      </c>
      <c r="E46" s="10">
        <v>56.7</v>
      </c>
      <c r="F46" s="18">
        <f t="shared" si="1"/>
        <v>136.29807692307691</v>
      </c>
      <c r="G46" s="38">
        <f t="shared" si="0"/>
        <v>-50.131926121372025</v>
      </c>
    </row>
    <row r="47" spans="1:7" ht="42" x14ac:dyDescent="0.2">
      <c r="A47" s="5" t="s">
        <v>65</v>
      </c>
      <c r="B47" s="6" t="s">
        <v>66</v>
      </c>
      <c r="C47" s="7">
        <f>C48+C50+C51+C49</f>
        <v>11054.5</v>
      </c>
      <c r="D47" s="7">
        <f>D48+D50+D51+D49</f>
        <v>6524.9</v>
      </c>
      <c r="E47" s="7">
        <f>E48+E50+E51+E49</f>
        <v>6552.7999999999993</v>
      </c>
      <c r="F47" s="17">
        <f t="shared" si="1"/>
        <v>100.42759276004229</v>
      </c>
      <c r="G47" s="19">
        <f t="shared" si="0"/>
        <v>-40.722782577231001</v>
      </c>
    </row>
    <row r="48" spans="1:7" ht="90" x14ac:dyDescent="0.2">
      <c r="A48" s="8" t="s">
        <v>67</v>
      </c>
      <c r="B48" s="9" t="s">
        <v>68</v>
      </c>
      <c r="C48" s="10">
        <v>4744.8</v>
      </c>
      <c r="D48" s="10">
        <v>1747.9</v>
      </c>
      <c r="E48" s="10">
        <v>1748</v>
      </c>
      <c r="F48" s="18">
        <f t="shared" si="1"/>
        <v>100.0057211510956</v>
      </c>
      <c r="G48" s="38">
        <f t="shared" si="0"/>
        <v>-63.159669532962404</v>
      </c>
    </row>
    <row r="49" spans="1:7" ht="90" x14ac:dyDescent="0.2">
      <c r="A49" s="8" t="s">
        <v>123</v>
      </c>
      <c r="B49" s="14" t="s">
        <v>124</v>
      </c>
      <c r="C49" s="10">
        <v>3330.7</v>
      </c>
      <c r="D49" s="10">
        <v>2500</v>
      </c>
      <c r="E49" s="10">
        <v>2491.1999999999998</v>
      </c>
      <c r="F49" s="18">
        <f t="shared" si="1"/>
        <v>99.647999999999982</v>
      </c>
      <c r="G49" s="38">
        <f t="shared" si="0"/>
        <v>-25.204911880385509</v>
      </c>
    </row>
    <row r="50" spans="1:7" ht="101.25" x14ac:dyDescent="0.2">
      <c r="A50" s="8" t="s">
        <v>69</v>
      </c>
      <c r="B50" s="9" t="s">
        <v>70</v>
      </c>
      <c r="C50" s="10">
        <v>821.1</v>
      </c>
      <c r="D50" s="10">
        <v>466.5</v>
      </c>
      <c r="E50" s="10">
        <v>466.6</v>
      </c>
      <c r="F50" s="18">
        <f t="shared" si="1"/>
        <v>100.02143622722402</v>
      </c>
      <c r="G50" s="38">
        <f t="shared" si="0"/>
        <v>-43.173791255632686</v>
      </c>
    </row>
    <row r="51" spans="1:7" ht="146.25" x14ac:dyDescent="0.2">
      <c r="A51" s="8" t="s">
        <v>71</v>
      </c>
      <c r="B51" s="12" t="s">
        <v>72</v>
      </c>
      <c r="C51" s="10">
        <v>2157.9</v>
      </c>
      <c r="D51" s="10">
        <v>1810.5</v>
      </c>
      <c r="E51" s="10">
        <v>1847</v>
      </c>
      <c r="F51" s="18">
        <f t="shared" si="1"/>
        <v>102.01601767467551</v>
      </c>
      <c r="G51" s="38">
        <f t="shared" si="0"/>
        <v>-14.407525835302849</v>
      </c>
    </row>
    <row r="52" spans="1:7" ht="21" x14ac:dyDescent="0.2">
      <c r="A52" s="5" t="s">
        <v>73</v>
      </c>
      <c r="B52" s="6" t="s">
        <v>74</v>
      </c>
      <c r="C52" s="7">
        <f>C53+C54+C55+C56+C58+C60+C61+C62+C63+C65+C67+C68+C69+C57+C66</f>
        <v>10228.199999999999</v>
      </c>
      <c r="D52" s="7">
        <f>D53+D54+D55+D56+D58+D60+D61+D62+D63+D65+D67+D68+D69+D57+D66+D64</f>
        <v>4918.6000000000004</v>
      </c>
      <c r="E52" s="16">
        <f>E53+E54+E55+E56+E58+E60+E61+E62+E63+E65+E67+E68+E69+E57+E66+E59+E64</f>
        <v>4946.7</v>
      </c>
      <c r="F52" s="17">
        <f t="shared" si="1"/>
        <v>100.57130077664375</v>
      </c>
      <c r="G52" s="19">
        <f t="shared" si="0"/>
        <v>-51.636651610254006</v>
      </c>
    </row>
    <row r="53" spans="1:7" ht="191.25" x14ac:dyDescent="0.2">
      <c r="A53" s="8" t="s">
        <v>75</v>
      </c>
      <c r="B53" s="11" t="s">
        <v>76</v>
      </c>
      <c r="C53" s="10">
        <v>43.9</v>
      </c>
      <c r="D53" s="15">
        <v>68.900000000000006</v>
      </c>
      <c r="E53" s="15">
        <v>69</v>
      </c>
      <c r="F53" s="18">
        <f t="shared" si="1"/>
        <v>100.14513788098692</v>
      </c>
      <c r="G53" s="38">
        <f t="shared" si="0"/>
        <v>57.175398633257402</v>
      </c>
    </row>
    <row r="54" spans="1:7" ht="101.25" x14ac:dyDescent="0.2">
      <c r="A54" s="8" t="s">
        <v>77</v>
      </c>
      <c r="B54" s="9" t="s">
        <v>78</v>
      </c>
      <c r="C54" s="10">
        <v>18.2</v>
      </c>
      <c r="D54" s="15">
        <v>13.1</v>
      </c>
      <c r="E54" s="15">
        <v>14.3</v>
      </c>
      <c r="F54" s="18">
        <f t="shared" si="1"/>
        <v>109.16030534351145</v>
      </c>
      <c r="G54" s="38">
        <f t="shared" si="0"/>
        <v>-21.428571428571416</v>
      </c>
    </row>
    <row r="55" spans="1:7" ht="101.25" x14ac:dyDescent="0.2">
      <c r="A55" s="8" t="s">
        <v>79</v>
      </c>
      <c r="B55" s="9" t="s">
        <v>80</v>
      </c>
      <c r="C55" s="10">
        <v>37</v>
      </c>
      <c r="D55" s="15">
        <v>93</v>
      </c>
      <c r="E55" s="15">
        <v>93.1</v>
      </c>
      <c r="F55" s="18">
        <f t="shared" si="1"/>
        <v>100.10752688172043</v>
      </c>
      <c r="G55" s="38">
        <f t="shared" si="0"/>
        <v>151.62162162162161</v>
      </c>
    </row>
    <row r="56" spans="1:7" ht="112.5" x14ac:dyDescent="0.2">
      <c r="A56" s="8" t="s">
        <v>81</v>
      </c>
      <c r="B56" s="3" t="s">
        <v>82</v>
      </c>
      <c r="C56" s="10">
        <v>126.5</v>
      </c>
      <c r="D56" s="15">
        <v>78</v>
      </c>
      <c r="E56" s="15">
        <v>78.2</v>
      </c>
      <c r="F56" s="18">
        <f t="shared" si="1"/>
        <v>100.25641025641026</v>
      </c>
      <c r="G56" s="38">
        <f t="shared" si="0"/>
        <v>-38.181818181818187</v>
      </c>
    </row>
    <row r="57" spans="1:7" ht="90" x14ac:dyDescent="0.2">
      <c r="A57" s="8" t="s">
        <v>83</v>
      </c>
      <c r="B57" s="9" t="s">
        <v>84</v>
      </c>
      <c r="C57" s="10">
        <v>40.799999999999997</v>
      </c>
      <c r="D57" s="15">
        <v>27.6</v>
      </c>
      <c r="E57" s="15">
        <v>29.6</v>
      </c>
      <c r="F57" s="18">
        <f t="shared" si="1"/>
        <v>107.2463768115942</v>
      </c>
      <c r="G57" s="38">
        <f t="shared" si="0"/>
        <v>-27.45098039215685</v>
      </c>
    </row>
    <row r="58" spans="1:7" ht="56.25" x14ac:dyDescent="0.2">
      <c r="A58" s="13" t="s">
        <v>85</v>
      </c>
      <c r="B58" s="14" t="s">
        <v>86</v>
      </c>
      <c r="C58" s="10">
        <v>113</v>
      </c>
      <c r="D58" s="15">
        <v>23</v>
      </c>
      <c r="E58" s="15">
        <v>23</v>
      </c>
      <c r="F58" s="18">
        <f t="shared" si="1"/>
        <v>100</v>
      </c>
      <c r="G58" s="38"/>
    </row>
    <row r="59" spans="1:7" ht="67.5" x14ac:dyDescent="0.2">
      <c r="A59" s="13" t="s">
        <v>126</v>
      </c>
      <c r="B59" s="20" t="s">
        <v>127</v>
      </c>
      <c r="C59" s="10"/>
      <c r="D59" s="15"/>
      <c r="E59" s="15">
        <v>0.5</v>
      </c>
      <c r="F59" s="18"/>
      <c r="G59" s="38"/>
    </row>
    <row r="60" spans="1:7" ht="67.5" x14ac:dyDescent="0.2">
      <c r="A60" s="8" t="s">
        <v>87</v>
      </c>
      <c r="B60" s="9" t="s">
        <v>88</v>
      </c>
      <c r="C60" s="10">
        <v>8</v>
      </c>
      <c r="D60" s="15">
        <v>12.4</v>
      </c>
      <c r="E60" s="15">
        <v>12.9</v>
      </c>
      <c r="F60" s="18">
        <f t="shared" si="1"/>
        <v>104.03225806451613</v>
      </c>
      <c r="G60" s="38">
        <f t="shared" si="0"/>
        <v>61.25</v>
      </c>
    </row>
    <row r="61" spans="1:7" ht="45" x14ac:dyDescent="0.2">
      <c r="A61" s="8" t="s">
        <v>89</v>
      </c>
      <c r="B61" s="9" t="s">
        <v>90</v>
      </c>
      <c r="C61" s="10">
        <v>156</v>
      </c>
      <c r="D61" s="15">
        <v>55</v>
      </c>
      <c r="E61" s="15">
        <v>65</v>
      </c>
      <c r="F61" s="18">
        <f t="shared" si="1"/>
        <v>118.18181818181819</v>
      </c>
      <c r="G61" s="38">
        <f t="shared" si="0"/>
        <v>-58.333333333333329</v>
      </c>
    </row>
    <row r="62" spans="1:7" ht="45" x14ac:dyDescent="0.2">
      <c r="A62" s="8" t="s">
        <v>91</v>
      </c>
      <c r="B62" s="9" t="s">
        <v>92</v>
      </c>
      <c r="C62" s="10">
        <v>80.5</v>
      </c>
      <c r="D62" s="15">
        <v>145.5</v>
      </c>
      <c r="E62" s="15">
        <v>145.5</v>
      </c>
      <c r="F62" s="18">
        <f t="shared" si="1"/>
        <v>100</v>
      </c>
      <c r="G62" s="38">
        <f t="shared" si="0"/>
        <v>80.745341614906835</v>
      </c>
    </row>
    <row r="63" spans="1:7" ht="90" x14ac:dyDescent="0.2">
      <c r="A63" s="8" t="s">
        <v>93</v>
      </c>
      <c r="B63" s="9" t="s">
        <v>94</v>
      </c>
      <c r="C63" s="10">
        <v>0.6</v>
      </c>
      <c r="D63" s="15">
        <v>32</v>
      </c>
      <c r="E63" s="15">
        <v>32.5</v>
      </c>
      <c r="F63" s="18">
        <f t="shared" si="1"/>
        <v>101.5625</v>
      </c>
      <c r="G63" s="38">
        <f t="shared" si="0"/>
        <v>5316.666666666667</v>
      </c>
    </row>
    <row r="64" spans="1:7" ht="101.25" x14ac:dyDescent="0.2">
      <c r="A64" s="13" t="s">
        <v>122</v>
      </c>
      <c r="B64" s="20" t="s">
        <v>125</v>
      </c>
      <c r="C64" s="10"/>
      <c r="D64" s="15">
        <v>20</v>
      </c>
      <c r="E64" s="15">
        <v>20</v>
      </c>
      <c r="F64" s="18">
        <f t="shared" si="1"/>
        <v>100</v>
      </c>
      <c r="G64" s="38"/>
    </row>
    <row r="65" spans="1:7" ht="45" x14ac:dyDescent="0.2">
      <c r="A65" s="8" t="s">
        <v>95</v>
      </c>
      <c r="B65" s="9" t="s">
        <v>96</v>
      </c>
      <c r="C65" s="10">
        <v>441.8</v>
      </c>
      <c r="D65" s="15">
        <v>200</v>
      </c>
      <c r="E65" s="15">
        <v>212.5</v>
      </c>
      <c r="F65" s="18">
        <f t="shared" si="1"/>
        <v>106.25</v>
      </c>
      <c r="G65" s="38">
        <f t="shared" si="0"/>
        <v>-51.901312811226802</v>
      </c>
    </row>
    <row r="66" spans="1:7" ht="101.25" x14ac:dyDescent="0.2">
      <c r="A66" s="8" t="s">
        <v>110</v>
      </c>
      <c r="B66" s="3" t="s">
        <v>111</v>
      </c>
      <c r="C66" s="10">
        <v>81.8</v>
      </c>
      <c r="D66" s="15">
        <v>59.9</v>
      </c>
      <c r="E66" s="15">
        <v>59.9</v>
      </c>
      <c r="F66" s="18">
        <f t="shared" si="1"/>
        <v>100</v>
      </c>
      <c r="G66" s="38">
        <f t="shared" si="0"/>
        <v>-26.772616136919311</v>
      </c>
    </row>
    <row r="67" spans="1:7" ht="67.5" x14ac:dyDescent="0.2">
      <c r="A67" s="13" t="s">
        <v>97</v>
      </c>
      <c r="B67" s="14" t="s">
        <v>98</v>
      </c>
      <c r="C67" s="10">
        <v>890.2</v>
      </c>
      <c r="D67" s="15">
        <v>5</v>
      </c>
      <c r="E67" s="15">
        <v>5.3</v>
      </c>
      <c r="F67" s="18">
        <f t="shared" si="1"/>
        <v>106</v>
      </c>
      <c r="G67" s="38">
        <f t="shared" si="0"/>
        <v>-99.404628173444166</v>
      </c>
    </row>
    <row r="68" spans="1:7" ht="123.75" x14ac:dyDescent="0.2">
      <c r="A68" s="8" t="s">
        <v>99</v>
      </c>
      <c r="B68" s="9" t="s">
        <v>100</v>
      </c>
      <c r="C68" s="10">
        <v>961.6</v>
      </c>
      <c r="D68" s="10">
        <v>762</v>
      </c>
      <c r="E68" s="15">
        <v>771.4</v>
      </c>
      <c r="F68" s="18">
        <f t="shared" si="1"/>
        <v>101.23359580052494</v>
      </c>
      <c r="G68" s="38">
        <f t="shared" si="0"/>
        <v>-19.779534109816979</v>
      </c>
    </row>
    <row r="69" spans="1:7" ht="67.5" x14ac:dyDescent="0.2">
      <c r="A69" s="8" t="s">
        <v>101</v>
      </c>
      <c r="B69" s="9" t="s">
        <v>102</v>
      </c>
      <c r="C69" s="10">
        <v>7228.3</v>
      </c>
      <c r="D69" s="10">
        <v>3323.2</v>
      </c>
      <c r="E69" s="15">
        <v>3314</v>
      </c>
      <c r="F69" s="18">
        <f t="shared" si="1"/>
        <v>99.723158401540687</v>
      </c>
      <c r="G69" s="38">
        <f t="shared" si="0"/>
        <v>-54.152428648506564</v>
      </c>
    </row>
    <row r="70" spans="1:7" ht="31.5" x14ac:dyDescent="0.2">
      <c r="A70" s="5" t="s">
        <v>103</v>
      </c>
      <c r="B70" s="6" t="s">
        <v>104</v>
      </c>
      <c r="C70" s="7">
        <f>C71+C72</f>
        <v>51.3</v>
      </c>
      <c r="D70" s="7">
        <f>D71+D72</f>
        <v>35.4</v>
      </c>
      <c r="E70" s="16">
        <f>E71+E72</f>
        <v>157.5</v>
      </c>
      <c r="F70" s="17">
        <f t="shared" si="1"/>
        <v>444.91525423728814</v>
      </c>
      <c r="G70" s="19">
        <f t="shared" si="0"/>
        <v>207.01754385964915</v>
      </c>
    </row>
    <row r="71" spans="1:7" ht="45" x14ac:dyDescent="0.2">
      <c r="A71" s="8" t="s">
        <v>120</v>
      </c>
      <c r="B71" s="9" t="s">
        <v>121</v>
      </c>
      <c r="C71" s="10">
        <v>1.5</v>
      </c>
      <c r="D71" s="7"/>
      <c r="E71" s="15">
        <v>122</v>
      </c>
      <c r="F71" s="18"/>
      <c r="G71" s="19"/>
    </row>
    <row r="72" spans="1:7" ht="33.75" x14ac:dyDescent="0.2">
      <c r="A72" s="8" t="s">
        <v>105</v>
      </c>
      <c r="B72" s="9" t="s">
        <v>106</v>
      </c>
      <c r="C72" s="10">
        <v>49.8</v>
      </c>
      <c r="D72" s="10">
        <v>35.4</v>
      </c>
      <c r="E72" s="15">
        <v>35.5</v>
      </c>
      <c r="F72" s="18">
        <f t="shared" si="1"/>
        <v>100.28248587570621</v>
      </c>
      <c r="G72" s="19">
        <f>(E72/C72)*100-100</f>
        <v>-28.714859437750988</v>
      </c>
    </row>
    <row r="73" spans="1:7" ht="21" x14ac:dyDescent="0.2">
      <c r="A73" s="5" t="s">
        <v>139</v>
      </c>
      <c r="B73" s="6" t="s">
        <v>140</v>
      </c>
      <c r="C73" s="21">
        <v>678960.7</v>
      </c>
      <c r="D73" s="22">
        <v>784927.4</v>
      </c>
      <c r="E73" s="21">
        <f>E74+E104+E106+E109</f>
        <v>767314</v>
      </c>
      <c r="F73" s="17">
        <f t="shared" si="1"/>
        <v>97.756047247172162</v>
      </c>
      <c r="G73" s="19">
        <f t="shared" ref="G73:G138" si="2">(E73/C73)*100-100</f>
        <v>13.013021224939834</v>
      </c>
    </row>
    <row r="74" spans="1:7" ht="73.5" x14ac:dyDescent="0.2">
      <c r="A74" s="5" t="s">
        <v>141</v>
      </c>
      <c r="B74" s="6" t="s">
        <v>142</v>
      </c>
      <c r="C74" s="21">
        <v>675815.1</v>
      </c>
      <c r="D74" s="22">
        <v>779930.2</v>
      </c>
      <c r="E74" s="21">
        <f>E75+E78+E88+E98</f>
        <v>762164.70000000007</v>
      </c>
      <c r="F74" s="17">
        <f t="shared" ref="F74:F105" si="3">E74*100/D74</f>
        <v>97.722167958107022</v>
      </c>
      <c r="G74" s="19">
        <f t="shared" si="2"/>
        <v>12.777104270088088</v>
      </c>
    </row>
    <row r="75" spans="1:7" ht="31.5" x14ac:dyDescent="0.2">
      <c r="A75" s="5" t="s">
        <v>143</v>
      </c>
      <c r="B75" s="6" t="s">
        <v>144</v>
      </c>
      <c r="C75" s="21">
        <v>96282.7</v>
      </c>
      <c r="D75" s="21">
        <v>79345.3</v>
      </c>
      <c r="E75" s="21">
        <v>79345.3</v>
      </c>
      <c r="F75" s="17">
        <f t="shared" si="3"/>
        <v>100</v>
      </c>
      <c r="G75" s="19">
        <f t="shared" si="2"/>
        <v>-17.591322220918187</v>
      </c>
    </row>
    <row r="76" spans="1:7" ht="22.5" x14ac:dyDescent="0.2">
      <c r="A76" s="8" t="s">
        <v>145</v>
      </c>
      <c r="B76" s="9" t="s">
        <v>146</v>
      </c>
      <c r="C76" s="23">
        <v>12094.3</v>
      </c>
      <c r="D76" s="23">
        <v>8016.2</v>
      </c>
      <c r="E76" s="23">
        <v>8016.2</v>
      </c>
      <c r="F76" s="18">
        <f t="shared" si="3"/>
        <v>100</v>
      </c>
      <c r="G76" s="38">
        <f t="shared" si="2"/>
        <v>-33.719190031667807</v>
      </c>
    </row>
    <row r="77" spans="1:7" ht="56.25" x14ac:dyDescent="0.2">
      <c r="A77" s="8" t="s">
        <v>147</v>
      </c>
      <c r="B77" s="9" t="s">
        <v>148</v>
      </c>
      <c r="C77" s="23">
        <v>84188.4</v>
      </c>
      <c r="D77" s="23">
        <v>71329.100000000006</v>
      </c>
      <c r="E77" s="23">
        <v>71329.100000000006</v>
      </c>
      <c r="F77" s="18">
        <f t="shared" si="3"/>
        <v>100</v>
      </c>
      <c r="G77" s="38">
        <f t="shared" si="2"/>
        <v>-15.274432107036105</v>
      </c>
    </row>
    <row r="78" spans="1:7" ht="52.5" x14ac:dyDescent="0.2">
      <c r="A78" s="5" t="s">
        <v>149</v>
      </c>
      <c r="B78" s="6" t="s">
        <v>150</v>
      </c>
      <c r="C78" s="21">
        <f>C79+C80+C81+C82+C83+C84+C85+C86+C87</f>
        <v>70951.5</v>
      </c>
      <c r="D78" s="22">
        <v>194074.8</v>
      </c>
      <c r="E78" s="21">
        <v>178991.2</v>
      </c>
      <c r="F78" s="17">
        <f t="shared" si="3"/>
        <v>92.227945101579394</v>
      </c>
      <c r="G78" s="19">
        <f t="shared" si="2"/>
        <v>152.2726087538671</v>
      </c>
    </row>
    <row r="79" spans="1:7" ht="33.75" x14ac:dyDescent="0.2">
      <c r="A79" s="8" t="s">
        <v>151</v>
      </c>
      <c r="B79" s="9" t="s">
        <v>152</v>
      </c>
      <c r="C79" s="9"/>
      <c r="D79" s="23">
        <v>393.7</v>
      </c>
      <c r="E79" s="23">
        <v>393.7</v>
      </c>
      <c r="F79" s="18">
        <f t="shared" si="3"/>
        <v>100</v>
      </c>
      <c r="G79" s="38"/>
    </row>
    <row r="80" spans="1:7" ht="67.5" x14ac:dyDescent="0.2">
      <c r="A80" s="8" t="s">
        <v>153</v>
      </c>
      <c r="B80" s="9" t="s">
        <v>154</v>
      </c>
      <c r="C80" s="23">
        <v>6184.8</v>
      </c>
      <c r="D80" s="23"/>
      <c r="E80" s="23"/>
      <c r="F80" s="18"/>
      <c r="G80" s="38">
        <f t="shared" si="2"/>
        <v>-100</v>
      </c>
    </row>
    <row r="81" spans="1:7" ht="138.75" customHeight="1" x14ac:dyDescent="0.2">
      <c r="A81" s="8" t="s">
        <v>155</v>
      </c>
      <c r="B81" s="9" t="s">
        <v>156</v>
      </c>
      <c r="C81" s="23">
        <v>33965.5</v>
      </c>
      <c r="D81" s="24">
        <v>25008.400000000001</v>
      </c>
      <c r="E81" s="23">
        <v>22817.8</v>
      </c>
      <c r="F81" s="18">
        <f t="shared" si="3"/>
        <v>91.240543177492356</v>
      </c>
      <c r="G81" s="38">
        <f t="shared" si="2"/>
        <v>-32.820656254140232</v>
      </c>
    </row>
    <row r="82" spans="1:7" ht="81" customHeight="1" x14ac:dyDescent="0.2">
      <c r="A82" s="8" t="s">
        <v>157</v>
      </c>
      <c r="B82" s="9" t="s">
        <v>158</v>
      </c>
      <c r="C82" s="23">
        <v>8422</v>
      </c>
      <c r="D82" s="24">
        <v>15517.9</v>
      </c>
      <c r="E82" s="23">
        <v>14119.5</v>
      </c>
      <c r="F82" s="18">
        <f t="shared" si="3"/>
        <v>90.98847137821484</v>
      </c>
      <c r="G82" s="38">
        <f t="shared" si="2"/>
        <v>67.650201852291616</v>
      </c>
    </row>
    <row r="83" spans="1:7" ht="90" x14ac:dyDescent="0.2">
      <c r="A83" s="8" t="s">
        <v>159</v>
      </c>
      <c r="B83" s="9" t="s">
        <v>160</v>
      </c>
      <c r="C83" s="23">
        <v>1700</v>
      </c>
      <c r="D83" s="23">
        <v>1700</v>
      </c>
      <c r="E83" s="23">
        <v>1700</v>
      </c>
      <c r="F83" s="18">
        <f t="shared" si="3"/>
        <v>100</v>
      </c>
      <c r="G83" s="38">
        <f t="shared" si="2"/>
        <v>0</v>
      </c>
    </row>
    <row r="84" spans="1:7" ht="25.5" customHeight="1" x14ac:dyDescent="0.2">
      <c r="A84" s="8" t="s">
        <v>161</v>
      </c>
      <c r="B84" s="9" t="s">
        <v>162</v>
      </c>
      <c r="C84" s="9"/>
      <c r="D84" s="23">
        <v>660.2</v>
      </c>
      <c r="E84" s="23">
        <v>660.2</v>
      </c>
      <c r="F84" s="18">
        <f t="shared" si="3"/>
        <v>100</v>
      </c>
      <c r="G84" s="38"/>
    </row>
    <row r="85" spans="1:7" ht="78.75" x14ac:dyDescent="0.2">
      <c r="A85" s="8" t="s">
        <v>163</v>
      </c>
      <c r="B85" s="9" t="s">
        <v>164</v>
      </c>
      <c r="C85" s="9"/>
      <c r="D85" s="23">
        <v>83645</v>
      </c>
      <c r="E85" s="23">
        <v>83645</v>
      </c>
      <c r="F85" s="18">
        <f t="shared" si="3"/>
        <v>100</v>
      </c>
      <c r="G85" s="19"/>
    </row>
    <row r="86" spans="1:7" ht="123.75" x14ac:dyDescent="0.2">
      <c r="A86" s="8" t="s">
        <v>165</v>
      </c>
      <c r="B86" s="9" t="s">
        <v>166</v>
      </c>
      <c r="C86" s="25"/>
      <c r="D86" s="23">
        <v>1268.8</v>
      </c>
      <c r="E86" s="23">
        <v>1268.8</v>
      </c>
      <c r="F86" s="18">
        <f t="shared" si="3"/>
        <v>100</v>
      </c>
      <c r="G86" s="19"/>
    </row>
    <row r="87" spans="1:7" ht="16.5" customHeight="1" x14ac:dyDescent="0.2">
      <c r="A87" s="8" t="s">
        <v>167</v>
      </c>
      <c r="B87" s="9" t="s">
        <v>168</v>
      </c>
      <c r="C87" s="23">
        <v>20679.2</v>
      </c>
      <c r="D87" s="24">
        <v>65880.7</v>
      </c>
      <c r="E87" s="23">
        <v>54386.3</v>
      </c>
      <c r="F87" s="18">
        <f t="shared" si="3"/>
        <v>82.552705116976597</v>
      </c>
      <c r="G87" s="38">
        <f t="shared" si="2"/>
        <v>163.00001934310802</v>
      </c>
    </row>
    <row r="88" spans="1:7" ht="31.5" x14ac:dyDescent="0.2">
      <c r="A88" s="5" t="s">
        <v>169</v>
      </c>
      <c r="B88" s="6" t="s">
        <v>170</v>
      </c>
      <c r="C88" s="26">
        <f>C89+C90+C91+C92+C93+C94+C95+C96+C97</f>
        <v>495430.6</v>
      </c>
      <c r="D88" s="21">
        <v>493509.3</v>
      </c>
      <c r="E88" s="21">
        <v>490827.3</v>
      </c>
      <c r="F88" s="17">
        <f t="shared" si="3"/>
        <v>99.456545195804821</v>
      </c>
      <c r="G88" s="19">
        <f t="shared" si="2"/>
        <v>-0.92915132815775792</v>
      </c>
    </row>
    <row r="89" spans="1:7" ht="56.25" x14ac:dyDescent="0.2">
      <c r="A89" s="8" t="s">
        <v>171</v>
      </c>
      <c r="B89" s="9" t="s">
        <v>172</v>
      </c>
      <c r="C89" s="23">
        <v>28636.799999999999</v>
      </c>
      <c r="D89" s="23">
        <v>32137.8</v>
      </c>
      <c r="E89" s="23">
        <v>32113.200000000001</v>
      </c>
      <c r="F89" s="18">
        <f>E89*100/D89</f>
        <v>99.923454623527434</v>
      </c>
      <c r="G89" s="38">
        <f t="shared" si="2"/>
        <v>12.139624539054637</v>
      </c>
    </row>
    <row r="90" spans="1:7" ht="111.75" customHeight="1" x14ac:dyDescent="0.2">
      <c r="A90" s="8" t="s">
        <v>173</v>
      </c>
      <c r="B90" s="9" t="s">
        <v>174</v>
      </c>
      <c r="C90" s="23">
        <v>8191.7</v>
      </c>
      <c r="D90" s="23">
        <v>9125.6</v>
      </c>
      <c r="E90" s="23">
        <v>6468.2</v>
      </c>
      <c r="F90" s="18">
        <f t="shared" si="3"/>
        <v>70.879722977119314</v>
      </c>
      <c r="G90" s="38">
        <f t="shared" si="2"/>
        <v>-21.039588852130819</v>
      </c>
    </row>
    <row r="91" spans="1:7" ht="105" customHeight="1" x14ac:dyDescent="0.2">
      <c r="A91" s="8" t="s">
        <v>175</v>
      </c>
      <c r="B91" s="9" t="s">
        <v>176</v>
      </c>
      <c r="C91" s="23">
        <v>2750.4</v>
      </c>
      <c r="D91" s="23">
        <v>3757.7</v>
      </c>
      <c r="E91" s="23">
        <v>3757.7</v>
      </c>
      <c r="F91" s="18">
        <f t="shared" si="3"/>
        <v>100</v>
      </c>
      <c r="G91" s="38">
        <f t="shared" si="2"/>
        <v>36.623763816172186</v>
      </c>
    </row>
    <row r="92" spans="1:7" ht="67.5" x14ac:dyDescent="0.2">
      <c r="A92" s="8" t="s">
        <v>177</v>
      </c>
      <c r="B92" s="9" t="s">
        <v>178</v>
      </c>
      <c r="C92" s="23">
        <v>2198.9</v>
      </c>
      <c r="D92" s="23">
        <v>2224.4</v>
      </c>
      <c r="E92" s="23">
        <v>2224.4</v>
      </c>
      <c r="F92" s="18">
        <f t="shared" si="3"/>
        <v>100</v>
      </c>
      <c r="G92" s="38">
        <f t="shared" si="2"/>
        <v>1.159670744463142</v>
      </c>
    </row>
    <row r="93" spans="1:7" ht="90" x14ac:dyDescent="0.2">
      <c r="A93" s="8" t="s">
        <v>179</v>
      </c>
      <c r="B93" s="9" t="s">
        <v>180</v>
      </c>
      <c r="C93" s="23">
        <v>77</v>
      </c>
      <c r="D93" s="23">
        <v>7.4</v>
      </c>
      <c r="E93" s="23">
        <v>7.4</v>
      </c>
      <c r="F93" s="18">
        <f t="shared" si="3"/>
        <v>100</v>
      </c>
      <c r="G93" s="38">
        <f t="shared" si="2"/>
        <v>-90.389610389610397</v>
      </c>
    </row>
    <row r="94" spans="1:7" ht="135" x14ac:dyDescent="0.2">
      <c r="A94" s="8" t="s">
        <v>181</v>
      </c>
      <c r="B94" s="11" t="s">
        <v>182</v>
      </c>
      <c r="C94" s="23">
        <v>733.1</v>
      </c>
      <c r="D94" s="23">
        <v>744.8</v>
      </c>
      <c r="E94" s="23">
        <v>744.8</v>
      </c>
      <c r="F94" s="18">
        <f t="shared" si="3"/>
        <v>100</v>
      </c>
      <c r="G94" s="38">
        <f t="shared" si="2"/>
        <v>1.5959623516573345</v>
      </c>
    </row>
    <row r="95" spans="1:7" ht="45" x14ac:dyDescent="0.2">
      <c r="A95" s="8" t="s">
        <v>183</v>
      </c>
      <c r="B95" s="9" t="s">
        <v>184</v>
      </c>
      <c r="C95" s="23">
        <v>134.6</v>
      </c>
      <c r="D95" s="23">
        <v>134.6</v>
      </c>
      <c r="E95" s="23">
        <v>134.6</v>
      </c>
      <c r="F95" s="18">
        <f t="shared" si="3"/>
        <v>100</v>
      </c>
      <c r="G95" s="38">
        <f t="shared" si="2"/>
        <v>0</v>
      </c>
    </row>
    <row r="96" spans="1:7" ht="45" x14ac:dyDescent="0.2">
      <c r="A96" s="8" t="s">
        <v>185</v>
      </c>
      <c r="B96" s="9" t="s">
        <v>186</v>
      </c>
      <c r="C96" s="23">
        <v>871.6</v>
      </c>
      <c r="D96" s="23"/>
      <c r="E96" s="23"/>
      <c r="F96" s="18"/>
      <c r="G96" s="38">
        <f t="shared" si="2"/>
        <v>-100</v>
      </c>
    </row>
    <row r="97" spans="1:7" ht="13.5" customHeight="1" x14ac:dyDescent="0.2">
      <c r="A97" s="8" t="s">
        <v>187</v>
      </c>
      <c r="B97" s="9" t="s">
        <v>188</v>
      </c>
      <c r="C97" s="23">
        <v>451836.5</v>
      </c>
      <c r="D97" s="23">
        <v>445377</v>
      </c>
      <c r="E97" s="23">
        <v>445377</v>
      </c>
      <c r="F97" s="18">
        <f t="shared" si="3"/>
        <v>100</v>
      </c>
      <c r="G97" s="38">
        <f t="shared" si="2"/>
        <v>-1.4296100469970838</v>
      </c>
    </row>
    <row r="98" spans="1:7" ht="21" x14ac:dyDescent="0.2">
      <c r="A98" s="5" t="s">
        <v>189</v>
      </c>
      <c r="B98" s="6" t="s">
        <v>190</v>
      </c>
      <c r="C98" s="26">
        <f>C99+C100+C101+C102+C103</f>
        <v>13150.4</v>
      </c>
      <c r="D98" s="21">
        <v>13000.9</v>
      </c>
      <c r="E98" s="21">
        <v>13000.9</v>
      </c>
      <c r="F98" s="17">
        <f t="shared" si="3"/>
        <v>100</v>
      </c>
      <c r="G98" s="19">
        <f t="shared" si="2"/>
        <v>-1.1368475483635478</v>
      </c>
    </row>
    <row r="99" spans="1:7" ht="93.75" customHeight="1" x14ac:dyDescent="0.2">
      <c r="A99" s="8" t="s">
        <v>191</v>
      </c>
      <c r="B99" s="9" t="s">
        <v>192</v>
      </c>
      <c r="C99" s="23">
        <v>500.9</v>
      </c>
      <c r="D99" s="23">
        <v>500.9</v>
      </c>
      <c r="E99" s="23">
        <v>500.9</v>
      </c>
      <c r="F99" s="18">
        <f t="shared" si="3"/>
        <v>100</v>
      </c>
      <c r="G99" s="38">
        <f t="shared" si="2"/>
        <v>0</v>
      </c>
    </row>
    <row r="100" spans="1:7" ht="99" customHeight="1" x14ac:dyDescent="0.2">
      <c r="A100" s="8" t="s">
        <v>193</v>
      </c>
      <c r="B100" s="9" t="s">
        <v>194</v>
      </c>
      <c r="C100" s="27" t="s">
        <v>195</v>
      </c>
      <c r="D100" s="23"/>
      <c r="E100" s="23"/>
      <c r="F100" s="18"/>
      <c r="G100" s="38">
        <f t="shared" si="2"/>
        <v>-100</v>
      </c>
    </row>
    <row r="101" spans="1:7" ht="113.25" customHeight="1" x14ac:dyDescent="0.2">
      <c r="A101" s="8" t="s">
        <v>196</v>
      </c>
      <c r="B101" s="9" t="s">
        <v>197</v>
      </c>
      <c r="C101" s="27" t="s">
        <v>198</v>
      </c>
      <c r="D101" s="23"/>
      <c r="E101" s="23"/>
      <c r="F101" s="18"/>
      <c r="G101" s="38">
        <f t="shared" si="2"/>
        <v>-100</v>
      </c>
    </row>
    <row r="102" spans="1:7" ht="90.75" customHeight="1" x14ac:dyDescent="0.2">
      <c r="A102" s="8" t="s">
        <v>199</v>
      </c>
      <c r="B102" s="9" t="s">
        <v>200</v>
      </c>
      <c r="C102" s="27" t="s">
        <v>201</v>
      </c>
      <c r="D102" s="23"/>
      <c r="E102" s="23"/>
      <c r="F102" s="18"/>
      <c r="G102" s="38">
        <f t="shared" si="2"/>
        <v>-100</v>
      </c>
    </row>
    <row r="103" spans="1:7" ht="33.75" x14ac:dyDescent="0.2">
      <c r="A103" s="8" t="s">
        <v>202</v>
      </c>
      <c r="B103" s="9" t="s">
        <v>203</v>
      </c>
      <c r="C103" s="23">
        <v>12574.3</v>
      </c>
      <c r="D103" s="23">
        <v>12500</v>
      </c>
      <c r="E103" s="23">
        <v>12500</v>
      </c>
      <c r="F103" s="18">
        <f t="shared" si="3"/>
        <v>100</v>
      </c>
      <c r="G103" s="38">
        <f t="shared" si="2"/>
        <v>-0.5908877631359104</v>
      </c>
    </row>
    <row r="104" spans="1:7" ht="31.5" x14ac:dyDescent="0.2">
      <c r="A104" s="5" t="s">
        <v>204</v>
      </c>
      <c r="B104" s="6" t="s">
        <v>205</v>
      </c>
      <c r="C104" s="21">
        <v>4620</v>
      </c>
      <c r="D104" s="21">
        <v>4997.2</v>
      </c>
      <c r="E104" s="21">
        <v>4997.2</v>
      </c>
      <c r="F104" s="17">
        <f t="shared" si="3"/>
        <v>100</v>
      </c>
      <c r="G104" s="19">
        <f t="shared" si="2"/>
        <v>8.1645021645021529</v>
      </c>
    </row>
    <row r="105" spans="1:7" ht="33.75" x14ac:dyDescent="0.2">
      <c r="A105" s="8" t="s">
        <v>206</v>
      </c>
      <c r="B105" s="9" t="s">
        <v>207</v>
      </c>
      <c r="C105" s="23">
        <v>4620</v>
      </c>
      <c r="D105" s="23">
        <v>4997.2</v>
      </c>
      <c r="E105" s="23">
        <v>4997.2</v>
      </c>
      <c r="F105" s="18">
        <f t="shared" si="3"/>
        <v>100</v>
      </c>
      <c r="G105" s="38">
        <f t="shared" si="2"/>
        <v>8.1645021645021529</v>
      </c>
    </row>
    <row r="106" spans="1:7" ht="171.75" customHeight="1" x14ac:dyDescent="0.2">
      <c r="A106" s="5" t="s">
        <v>208</v>
      </c>
      <c r="B106" s="6" t="s">
        <v>209</v>
      </c>
      <c r="C106" s="21">
        <v>161.4</v>
      </c>
      <c r="D106" s="21">
        <v>0</v>
      </c>
      <c r="E106" s="21">
        <v>210.4</v>
      </c>
      <c r="F106" s="18"/>
      <c r="G106" s="19">
        <f t="shared" si="2"/>
        <v>30.359355638166051</v>
      </c>
    </row>
    <row r="107" spans="1:7" ht="114" customHeight="1" x14ac:dyDescent="0.2">
      <c r="A107" s="8" t="s">
        <v>210</v>
      </c>
      <c r="B107" s="9" t="s">
        <v>211</v>
      </c>
      <c r="C107" s="23">
        <v>83.4</v>
      </c>
      <c r="D107" s="23">
        <v>0</v>
      </c>
      <c r="E107" s="23">
        <v>208.4</v>
      </c>
      <c r="F107" s="18"/>
      <c r="G107" s="38">
        <f t="shared" si="2"/>
        <v>149.88009592326139</v>
      </c>
    </row>
    <row r="108" spans="1:7" ht="56.25" x14ac:dyDescent="0.2">
      <c r="A108" s="8" t="s">
        <v>212</v>
      </c>
      <c r="B108" s="9" t="s">
        <v>213</v>
      </c>
      <c r="C108" s="23">
        <v>77.900000000000006</v>
      </c>
      <c r="D108" s="23">
        <v>0</v>
      </c>
      <c r="E108" s="23">
        <v>2</v>
      </c>
      <c r="F108" s="18"/>
      <c r="G108" s="38">
        <f t="shared" si="2"/>
        <v>-97.432605905006426</v>
      </c>
    </row>
    <row r="109" spans="1:7" ht="84" x14ac:dyDescent="0.2">
      <c r="A109" s="5" t="s">
        <v>214</v>
      </c>
      <c r="B109" s="6" t="s">
        <v>215</v>
      </c>
      <c r="C109" s="21">
        <v>-1635.7</v>
      </c>
      <c r="D109" s="21">
        <v>0</v>
      </c>
      <c r="E109" s="21">
        <v>-58.3</v>
      </c>
      <c r="F109" s="18"/>
      <c r="G109" s="19">
        <f t="shared" si="2"/>
        <v>-96.435776731674508</v>
      </c>
    </row>
    <row r="110" spans="1:7" ht="78.75" x14ac:dyDescent="0.2">
      <c r="A110" s="8" t="s">
        <v>216</v>
      </c>
      <c r="B110" s="9" t="s">
        <v>217</v>
      </c>
      <c r="C110" s="23">
        <v>-1635.7</v>
      </c>
      <c r="D110" s="23">
        <v>0</v>
      </c>
      <c r="E110" s="23">
        <v>-58.3</v>
      </c>
      <c r="F110" s="18"/>
      <c r="G110" s="38">
        <f t="shared" si="2"/>
        <v>-96.435776731674508</v>
      </c>
    </row>
    <row r="111" spans="1:7" x14ac:dyDescent="0.2">
      <c r="A111" s="28" t="s">
        <v>218</v>
      </c>
      <c r="B111" s="29"/>
      <c r="C111" s="30">
        <f>C73+C7</f>
        <v>995576.7</v>
      </c>
      <c r="D111" s="30">
        <f t="shared" ref="D111:E111" si="4">D73+D7</f>
        <v>1097630.3999999999</v>
      </c>
      <c r="E111" s="30">
        <f t="shared" si="4"/>
        <v>1085063.8</v>
      </c>
      <c r="F111" s="41">
        <f>E111*100/D111</f>
        <v>98.855115528870201</v>
      </c>
      <c r="G111" s="42">
        <f t="shared" si="2"/>
        <v>8.9884686935722868</v>
      </c>
    </row>
    <row r="112" spans="1:7" ht="257.25" customHeight="1" x14ac:dyDescent="0.2">
      <c r="A112" s="37"/>
      <c r="B112" s="37"/>
      <c r="C112" s="37"/>
      <c r="D112" s="37"/>
      <c r="E112" s="37"/>
      <c r="F112" s="43"/>
      <c r="G112" s="44"/>
    </row>
    <row r="113" spans="1:7" ht="12.75" customHeight="1" x14ac:dyDescent="0.2">
      <c r="A113" s="40" t="s">
        <v>304</v>
      </c>
      <c r="B113" s="40"/>
      <c r="C113" s="40"/>
      <c r="D113" s="40"/>
      <c r="E113" s="40"/>
      <c r="F113" s="40"/>
      <c r="G113" s="40"/>
    </row>
    <row r="114" spans="1:7" ht="12.75" customHeight="1" x14ac:dyDescent="0.2">
      <c r="A114" s="40"/>
      <c r="B114" s="40"/>
      <c r="C114" s="40"/>
      <c r="D114" s="40"/>
      <c r="E114" s="40"/>
      <c r="F114" s="40"/>
      <c r="G114" s="40"/>
    </row>
    <row r="115" spans="1:7" ht="30" customHeight="1" x14ac:dyDescent="0.2">
      <c r="A115" s="40"/>
      <c r="B115" s="40"/>
      <c r="C115" s="40"/>
      <c r="D115" s="40"/>
      <c r="E115" s="40"/>
      <c r="F115" s="40"/>
      <c r="G115" s="40"/>
    </row>
    <row r="116" spans="1:7" ht="70.5" customHeight="1" x14ac:dyDescent="0.2">
      <c r="A116" s="5" t="s">
        <v>219</v>
      </c>
      <c r="B116" s="5" t="s">
        <v>220</v>
      </c>
      <c r="C116" s="4" t="s">
        <v>221</v>
      </c>
      <c r="D116" s="5" t="s">
        <v>222</v>
      </c>
      <c r="E116" s="4" t="s">
        <v>223</v>
      </c>
      <c r="F116" s="4" t="s">
        <v>134</v>
      </c>
      <c r="G116" s="4" t="s">
        <v>305</v>
      </c>
    </row>
    <row r="117" spans="1:7" ht="21" x14ac:dyDescent="0.2">
      <c r="A117" s="5" t="s">
        <v>224</v>
      </c>
      <c r="B117" s="6" t="s">
        <v>225</v>
      </c>
      <c r="C117" s="7">
        <v>73419.5</v>
      </c>
      <c r="D117" s="21">
        <v>66350.399999999994</v>
      </c>
      <c r="E117" s="21">
        <v>66040.399999999994</v>
      </c>
      <c r="F117" s="17">
        <f>E117*100/D117</f>
        <v>99.532783525042802</v>
      </c>
      <c r="G117" s="19">
        <f t="shared" si="2"/>
        <v>-10.050599636336401</v>
      </c>
    </row>
    <row r="118" spans="1:7" ht="78.75" x14ac:dyDescent="0.2">
      <c r="A118" s="8" t="s">
        <v>226</v>
      </c>
      <c r="B118" s="9" t="s">
        <v>227</v>
      </c>
      <c r="C118" s="10">
        <v>92.5</v>
      </c>
      <c r="D118" s="23">
        <v>125</v>
      </c>
      <c r="E118" s="23">
        <v>124.9</v>
      </c>
      <c r="F118" s="18">
        <f t="shared" ref="F118:F157" si="5">E118*100/D118</f>
        <v>99.92</v>
      </c>
      <c r="G118" s="38">
        <f t="shared" si="2"/>
        <v>35.027027027027032</v>
      </c>
    </row>
    <row r="119" spans="1:7" ht="90" x14ac:dyDescent="0.2">
      <c r="A119" s="8" t="s">
        <v>228</v>
      </c>
      <c r="B119" s="9" t="s">
        <v>229</v>
      </c>
      <c r="C119" s="10">
        <v>43504.5</v>
      </c>
      <c r="D119" s="23">
        <v>46162.5</v>
      </c>
      <c r="E119" s="23">
        <v>46135</v>
      </c>
      <c r="F119" s="18">
        <f t="shared" si="5"/>
        <v>99.940427836447327</v>
      </c>
      <c r="G119" s="38">
        <f t="shared" si="2"/>
        <v>6.0465009366847084</v>
      </c>
    </row>
    <row r="120" spans="1:7" x14ac:dyDescent="0.2">
      <c r="A120" s="8" t="s">
        <v>230</v>
      </c>
      <c r="B120" s="9" t="s">
        <v>231</v>
      </c>
      <c r="C120" s="10">
        <v>77</v>
      </c>
      <c r="D120" s="23">
        <v>7.4</v>
      </c>
      <c r="E120" s="23">
        <v>7.4</v>
      </c>
      <c r="F120" s="18">
        <f t="shared" si="5"/>
        <v>100</v>
      </c>
      <c r="G120" s="38">
        <f t="shared" si="2"/>
        <v>-90.389610389610397</v>
      </c>
    </row>
    <row r="121" spans="1:7" ht="67.5" x14ac:dyDescent="0.2">
      <c r="A121" s="8" t="s">
        <v>232</v>
      </c>
      <c r="B121" s="9" t="s">
        <v>233</v>
      </c>
      <c r="C121" s="10">
        <v>10483.799999999999</v>
      </c>
      <c r="D121" s="23">
        <v>10906.9</v>
      </c>
      <c r="E121" s="23">
        <v>10878.6</v>
      </c>
      <c r="F121" s="18">
        <f t="shared" si="5"/>
        <v>99.740531223354026</v>
      </c>
      <c r="G121" s="38">
        <f t="shared" si="2"/>
        <v>3.7658101070222756</v>
      </c>
    </row>
    <row r="122" spans="1:7" x14ac:dyDescent="0.2">
      <c r="A122" s="8" t="s">
        <v>234</v>
      </c>
      <c r="B122" s="9" t="s">
        <v>235</v>
      </c>
      <c r="C122" s="10">
        <v>0</v>
      </c>
      <c r="D122" s="23">
        <v>254</v>
      </c>
      <c r="E122" s="23">
        <v>0</v>
      </c>
      <c r="F122" s="18">
        <f t="shared" si="5"/>
        <v>0</v>
      </c>
      <c r="G122" s="38"/>
    </row>
    <row r="123" spans="1:7" ht="33.75" x14ac:dyDescent="0.2">
      <c r="A123" s="8" t="s">
        <v>236</v>
      </c>
      <c r="B123" s="9" t="s">
        <v>237</v>
      </c>
      <c r="C123" s="10">
        <v>19261.7</v>
      </c>
      <c r="D123" s="23">
        <v>8894.5</v>
      </c>
      <c r="E123" s="23">
        <v>8894.5</v>
      </c>
      <c r="F123" s="18">
        <f t="shared" si="5"/>
        <v>100</v>
      </c>
      <c r="G123" s="38">
        <f t="shared" si="2"/>
        <v>-53.822871293811033</v>
      </c>
    </row>
    <row r="124" spans="1:7" ht="21" x14ac:dyDescent="0.2">
      <c r="A124" s="5" t="s">
        <v>238</v>
      </c>
      <c r="B124" s="6" t="s">
        <v>239</v>
      </c>
      <c r="C124" s="7">
        <v>2198.9</v>
      </c>
      <c r="D124" s="21">
        <v>2224.4</v>
      </c>
      <c r="E124" s="21">
        <v>2224.4</v>
      </c>
      <c r="F124" s="17">
        <f t="shared" si="5"/>
        <v>100</v>
      </c>
      <c r="G124" s="19">
        <f t="shared" si="2"/>
        <v>1.159670744463142</v>
      </c>
    </row>
    <row r="125" spans="1:7" ht="22.5" x14ac:dyDescent="0.2">
      <c r="A125" s="8" t="s">
        <v>240</v>
      </c>
      <c r="B125" s="9" t="s">
        <v>241</v>
      </c>
      <c r="C125" s="10">
        <v>2198.9</v>
      </c>
      <c r="D125" s="23">
        <v>2224.4</v>
      </c>
      <c r="E125" s="23">
        <v>2224.4</v>
      </c>
      <c r="F125" s="18">
        <f t="shared" si="5"/>
        <v>100</v>
      </c>
      <c r="G125" s="38">
        <f t="shared" si="2"/>
        <v>1.159670744463142</v>
      </c>
    </row>
    <row r="126" spans="1:7" ht="42" x14ac:dyDescent="0.2">
      <c r="A126" s="5" t="s">
        <v>242</v>
      </c>
      <c r="B126" s="6" t="s">
        <v>243</v>
      </c>
      <c r="C126" s="7">
        <v>639.79999999999995</v>
      </c>
      <c r="D126" s="21">
        <v>56</v>
      </c>
      <c r="E126" s="21">
        <v>56</v>
      </c>
      <c r="F126" s="17">
        <f t="shared" si="5"/>
        <v>100</v>
      </c>
      <c r="G126" s="19">
        <f t="shared" si="2"/>
        <v>-91.247264770240704</v>
      </c>
    </row>
    <row r="127" spans="1:7" ht="67.5" x14ac:dyDescent="0.2">
      <c r="A127" s="8" t="s">
        <v>244</v>
      </c>
      <c r="B127" s="9" t="s">
        <v>245</v>
      </c>
      <c r="C127" s="10">
        <v>639.79999999999995</v>
      </c>
      <c r="D127" s="23">
        <v>56</v>
      </c>
      <c r="E127" s="23">
        <v>56</v>
      </c>
      <c r="F127" s="18">
        <f t="shared" si="5"/>
        <v>100</v>
      </c>
      <c r="G127" s="38">
        <f t="shared" si="2"/>
        <v>-91.247264770240704</v>
      </c>
    </row>
    <row r="128" spans="1:7" ht="21" x14ac:dyDescent="0.2">
      <c r="A128" s="5" t="s">
        <v>246</v>
      </c>
      <c r="B128" s="6" t="s">
        <v>247</v>
      </c>
      <c r="C128" s="7">
        <v>58066.1</v>
      </c>
      <c r="D128" s="21">
        <v>50397</v>
      </c>
      <c r="E128" s="21">
        <v>45978.9</v>
      </c>
      <c r="F128" s="17">
        <f t="shared" si="5"/>
        <v>91.233406750401812</v>
      </c>
      <c r="G128" s="19">
        <f t="shared" si="2"/>
        <v>-20.816276622676568</v>
      </c>
    </row>
    <row r="129" spans="1:7" ht="22.5" x14ac:dyDescent="0.2">
      <c r="A129" s="8" t="s">
        <v>248</v>
      </c>
      <c r="B129" s="9" t="s">
        <v>249</v>
      </c>
      <c r="C129" s="10">
        <v>572</v>
      </c>
      <c r="D129" s="25"/>
      <c r="E129" s="31"/>
      <c r="F129" s="17"/>
      <c r="G129" s="38">
        <f t="shared" si="2"/>
        <v>-100</v>
      </c>
    </row>
    <row r="130" spans="1:7" ht="22.5" x14ac:dyDescent="0.2">
      <c r="A130" s="8" t="s">
        <v>250</v>
      </c>
      <c r="B130" s="9" t="s">
        <v>251</v>
      </c>
      <c r="C130" s="10">
        <v>43002.1</v>
      </c>
      <c r="D130" s="23">
        <v>34577.800000000003</v>
      </c>
      <c r="E130" s="23">
        <v>31977.3</v>
      </c>
      <c r="F130" s="18">
        <f t="shared" si="5"/>
        <v>92.479278612288809</v>
      </c>
      <c r="G130" s="38">
        <f t="shared" si="2"/>
        <v>-25.637817687973381</v>
      </c>
    </row>
    <row r="131" spans="1:7" ht="22.5" x14ac:dyDescent="0.2">
      <c r="A131" s="8" t="s">
        <v>252</v>
      </c>
      <c r="B131" s="9" t="s">
        <v>253</v>
      </c>
      <c r="C131" s="10">
        <v>14492.1</v>
      </c>
      <c r="D131" s="23">
        <v>15819.1</v>
      </c>
      <c r="E131" s="23">
        <v>14001.7</v>
      </c>
      <c r="F131" s="18">
        <f t="shared" si="5"/>
        <v>88.511356524707466</v>
      </c>
      <c r="G131" s="38">
        <f t="shared" si="2"/>
        <v>-3.3839126144589073</v>
      </c>
    </row>
    <row r="132" spans="1:7" ht="31.5" x14ac:dyDescent="0.2">
      <c r="A132" s="5" t="s">
        <v>254</v>
      </c>
      <c r="B132" s="6" t="s">
        <v>255</v>
      </c>
      <c r="C132" s="7">
        <v>82809.2</v>
      </c>
      <c r="D132" s="21">
        <v>88004.6</v>
      </c>
      <c r="E132" s="21">
        <v>87515.9</v>
      </c>
      <c r="F132" s="17">
        <f t="shared" si="5"/>
        <v>99.444688118575613</v>
      </c>
      <c r="G132" s="19">
        <f t="shared" si="2"/>
        <v>5.6837887577708699</v>
      </c>
    </row>
    <row r="133" spans="1:7" x14ac:dyDescent="0.2">
      <c r="A133" s="8" t="s">
        <v>256</v>
      </c>
      <c r="B133" s="9" t="s">
        <v>257</v>
      </c>
      <c r="C133" s="10">
        <v>66540.100000000006</v>
      </c>
      <c r="D133" s="23">
        <v>63309.5</v>
      </c>
      <c r="E133" s="23">
        <v>62825</v>
      </c>
      <c r="F133" s="18">
        <f t="shared" si="5"/>
        <v>99.234712010045882</v>
      </c>
      <c r="G133" s="38">
        <f t="shared" si="2"/>
        <v>-5.5832497997448343</v>
      </c>
    </row>
    <row r="134" spans="1:7" x14ac:dyDescent="0.2">
      <c r="A134" s="8" t="s">
        <v>258</v>
      </c>
      <c r="B134" s="9" t="s">
        <v>259</v>
      </c>
      <c r="C134" s="10">
        <v>15433.8</v>
      </c>
      <c r="D134" s="23">
        <v>23623.3</v>
      </c>
      <c r="E134" s="23">
        <v>23623.3</v>
      </c>
      <c r="F134" s="18">
        <f t="shared" si="5"/>
        <v>100</v>
      </c>
      <c r="G134" s="38">
        <f t="shared" si="2"/>
        <v>53.062110432945872</v>
      </c>
    </row>
    <row r="135" spans="1:7" x14ac:dyDescent="0.2">
      <c r="A135" s="8" t="s">
        <v>260</v>
      </c>
      <c r="B135" s="9" t="s">
        <v>261</v>
      </c>
      <c r="C135" s="10">
        <v>835.3</v>
      </c>
      <c r="D135" s="23">
        <v>1071.8</v>
      </c>
      <c r="E135" s="23">
        <v>1067.5999999999999</v>
      </c>
      <c r="F135" s="18">
        <f t="shared" si="5"/>
        <v>99.608135846239961</v>
      </c>
      <c r="G135" s="38">
        <f t="shared" si="2"/>
        <v>27.810367532623005</v>
      </c>
    </row>
    <row r="136" spans="1:7" x14ac:dyDescent="0.2">
      <c r="A136" s="5" t="s">
        <v>262</v>
      </c>
      <c r="B136" s="6" t="s">
        <v>263</v>
      </c>
      <c r="C136" s="7">
        <v>621252.4</v>
      </c>
      <c r="D136" s="21">
        <v>711955.6</v>
      </c>
      <c r="E136" s="21">
        <v>708317.8</v>
      </c>
      <c r="F136" s="17">
        <f t="shared" si="5"/>
        <v>99.489041170544908</v>
      </c>
      <c r="G136" s="19">
        <f t="shared" si="2"/>
        <v>14.014497167334895</v>
      </c>
    </row>
    <row r="137" spans="1:7" x14ac:dyDescent="0.2">
      <c r="A137" s="8" t="s">
        <v>264</v>
      </c>
      <c r="B137" s="9" t="s">
        <v>265</v>
      </c>
      <c r="C137" s="10">
        <v>173801.8</v>
      </c>
      <c r="D137" s="23">
        <v>168552.8</v>
      </c>
      <c r="E137" s="23">
        <v>168162.2</v>
      </c>
      <c r="F137" s="18">
        <f t="shared" si="5"/>
        <v>99.768262526638537</v>
      </c>
      <c r="G137" s="38">
        <f t="shared" si="2"/>
        <v>-3.2448455654659369</v>
      </c>
    </row>
    <row r="138" spans="1:7" x14ac:dyDescent="0.2">
      <c r="A138" s="8" t="s">
        <v>266</v>
      </c>
      <c r="B138" s="9" t="s">
        <v>267</v>
      </c>
      <c r="C138" s="10">
        <v>411189.7</v>
      </c>
      <c r="D138" s="23">
        <v>452429.4</v>
      </c>
      <c r="E138" s="23">
        <v>451237.7</v>
      </c>
      <c r="F138" s="18">
        <f t="shared" si="5"/>
        <v>99.736599787723776</v>
      </c>
      <c r="G138" s="38">
        <f t="shared" si="2"/>
        <v>9.73954357319748</v>
      </c>
    </row>
    <row r="139" spans="1:7" ht="22.5" x14ac:dyDescent="0.2">
      <c r="A139" s="8" t="s">
        <v>268</v>
      </c>
      <c r="B139" s="9" t="s">
        <v>269</v>
      </c>
      <c r="C139" s="10"/>
      <c r="D139" s="23">
        <v>55616.6</v>
      </c>
      <c r="E139" s="23">
        <v>54238.9</v>
      </c>
      <c r="F139" s="18">
        <f t="shared" si="5"/>
        <v>97.522861879366957</v>
      </c>
      <c r="G139" s="38"/>
    </row>
    <row r="140" spans="1:7" ht="22.5" x14ac:dyDescent="0.2">
      <c r="A140" s="8" t="s">
        <v>270</v>
      </c>
      <c r="B140" s="9" t="s">
        <v>271</v>
      </c>
      <c r="C140" s="10">
        <v>1890.4</v>
      </c>
      <c r="D140" s="23">
        <v>1646.2</v>
      </c>
      <c r="E140" s="23">
        <v>1646.2</v>
      </c>
      <c r="F140" s="18">
        <f t="shared" si="5"/>
        <v>100</v>
      </c>
      <c r="G140" s="38">
        <f t="shared" ref="G140:G157" si="6">(E140/C140)*100-100</f>
        <v>-12.917900973338988</v>
      </c>
    </row>
    <row r="141" spans="1:7" ht="22.5" x14ac:dyDescent="0.2">
      <c r="A141" s="8" t="s">
        <v>272</v>
      </c>
      <c r="B141" s="9" t="s">
        <v>273</v>
      </c>
      <c r="C141" s="10">
        <v>34370.5</v>
      </c>
      <c r="D141" s="23">
        <v>33710.699999999997</v>
      </c>
      <c r="E141" s="23">
        <v>33032.9</v>
      </c>
      <c r="F141" s="18">
        <f t="shared" si="5"/>
        <v>97.989362427953154</v>
      </c>
      <c r="G141" s="38">
        <f t="shared" si="6"/>
        <v>-3.89170946014751</v>
      </c>
    </row>
    <row r="142" spans="1:7" ht="21" x14ac:dyDescent="0.2">
      <c r="A142" s="5" t="s">
        <v>274</v>
      </c>
      <c r="B142" s="6" t="s">
        <v>275</v>
      </c>
      <c r="C142" s="7">
        <v>84371.199999999997</v>
      </c>
      <c r="D142" s="21">
        <v>102851.8</v>
      </c>
      <c r="E142" s="21">
        <v>101752.8</v>
      </c>
      <c r="F142" s="17">
        <f t="shared" si="5"/>
        <v>98.93147227369866</v>
      </c>
      <c r="G142" s="19">
        <f t="shared" si="6"/>
        <v>20.601342638246223</v>
      </c>
    </row>
    <row r="143" spans="1:7" x14ac:dyDescent="0.2">
      <c r="A143" s="8" t="s">
        <v>276</v>
      </c>
      <c r="B143" s="9" t="s">
        <v>277</v>
      </c>
      <c r="C143" s="10">
        <v>78007.899999999994</v>
      </c>
      <c r="D143" s="23">
        <v>96803.199999999997</v>
      </c>
      <c r="E143" s="23">
        <v>95915.199999999997</v>
      </c>
      <c r="F143" s="18">
        <f t="shared" si="5"/>
        <v>99.082674952894124</v>
      </c>
      <c r="G143" s="38">
        <f t="shared" si="6"/>
        <v>22.955751917434014</v>
      </c>
    </row>
    <row r="144" spans="1:7" ht="22.5" x14ac:dyDescent="0.2">
      <c r="A144" s="8" t="s">
        <v>278</v>
      </c>
      <c r="B144" s="9" t="s">
        <v>279</v>
      </c>
      <c r="C144" s="10">
        <v>6363.3</v>
      </c>
      <c r="D144" s="23">
        <v>6048.5</v>
      </c>
      <c r="E144" s="23">
        <v>5837.6</v>
      </c>
      <c r="F144" s="18">
        <f t="shared" si="5"/>
        <v>96.51318508721171</v>
      </c>
      <c r="G144" s="38">
        <f t="shared" si="6"/>
        <v>-8.2614366759385831</v>
      </c>
    </row>
    <row r="145" spans="1:7" ht="21" x14ac:dyDescent="0.2">
      <c r="A145" s="5" t="s">
        <v>280</v>
      </c>
      <c r="B145" s="6" t="s">
        <v>281</v>
      </c>
      <c r="C145" s="7">
        <v>47581.2</v>
      </c>
      <c r="D145" s="21">
        <v>46806.7</v>
      </c>
      <c r="E145" s="21">
        <v>42792.3</v>
      </c>
      <c r="F145" s="17">
        <f t="shared" si="5"/>
        <v>91.423450061636487</v>
      </c>
      <c r="G145" s="19">
        <f t="shared" si="6"/>
        <v>-10.064689415147143</v>
      </c>
    </row>
    <row r="146" spans="1:7" x14ac:dyDescent="0.2">
      <c r="A146" s="8" t="s">
        <v>282</v>
      </c>
      <c r="B146" s="9" t="s">
        <v>283</v>
      </c>
      <c r="C146" s="10">
        <v>6524.2</v>
      </c>
      <c r="D146" s="23">
        <v>6627.1</v>
      </c>
      <c r="E146" s="23">
        <v>6627.1</v>
      </c>
      <c r="F146" s="18">
        <f t="shared" si="5"/>
        <v>100</v>
      </c>
      <c r="G146" s="38">
        <f t="shared" si="6"/>
        <v>1.5772048680298099</v>
      </c>
    </row>
    <row r="147" spans="1:7" ht="22.5" x14ac:dyDescent="0.2">
      <c r="A147" s="8" t="s">
        <v>284</v>
      </c>
      <c r="B147" s="9" t="s">
        <v>285</v>
      </c>
      <c r="C147" s="10">
        <v>18867.5</v>
      </c>
      <c r="D147" s="23">
        <v>17255</v>
      </c>
      <c r="E147" s="23">
        <v>15918.3</v>
      </c>
      <c r="F147" s="18">
        <f t="shared" si="5"/>
        <v>92.253259924659517</v>
      </c>
      <c r="G147" s="38">
        <f t="shared" si="6"/>
        <v>-15.63111170001325</v>
      </c>
    </row>
    <row r="148" spans="1:7" x14ac:dyDescent="0.2">
      <c r="A148" s="8" t="s">
        <v>286</v>
      </c>
      <c r="B148" s="9" t="s">
        <v>287</v>
      </c>
      <c r="C148" s="10">
        <v>22189.5</v>
      </c>
      <c r="D148" s="23">
        <v>22924.7</v>
      </c>
      <c r="E148" s="23">
        <v>20247</v>
      </c>
      <c r="F148" s="18">
        <f t="shared" si="5"/>
        <v>88.319585425327261</v>
      </c>
      <c r="G148" s="38">
        <f t="shared" si="6"/>
        <v>-8.7541404718447922</v>
      </c>
    </row>
    <row r="149" spans="1:7" ht="21" x14ac:dyDescent="0.2">
      <c r="A149" s="5" t="s">
        <v>288</v>
      </c>
      <c r="B149" s="6" t="s">
        <v>289</v>
      </c>
      <c r="C149" s="7">
        <v>2381.6999999999998</v>
      </c>
      <c r="D149" s="21">
        <v>3031.9</v>
      </c>
      <c r="E149" s="21">
        <v>2979.4</v>
      </c>
      <c r="F149" s="17">
        <f t="shared" si="5"/>
        <v>98.268412546587939</v>
      </c>
      <c r="G149" s="19">
        <f t="shared" si="6"/>
        <v>25.095520006717905</v>
      </c>
    </row>
    <row r="150" spans="1:7" x14ac:dyDescent="0.2">
      <c r="A150" s="8" t="s">
        <v>290</v>
      </c>
      <c r="B150" s="9" t="s">
        <v>291</v>
      </c>
      <c r="C150" s="10">
        <v>2381.6999999999998</v>
      </c>
      <c r="D150" s="23">
        <v>3031.9</v>
      </c>
      <c r="E150" s="23">
        <v>2979.4</v>
      </c>
      <c r="F150" s="18">
        <f t="shared" si="5"/>
        <v>98.268412546587939</v>
      </c>
      <c r="G150" s="38">
        <f t="shared" si="6"/>
        <v>25.095520006717905</v>
      </c>
    </row>
    <row r="151" spans="1:7" ht="42" x14ac:dyDescent="0.2">
      <c r="A151" s="5" t="s">
        <v>292</v>
      </c>
      <c r="B151" s="32" t="s">
        <v>293</v>
      </c>
      <c r="C151" s="25"/>
      <c r="D151" s="22">
        <v>237</v>
      </c>
      <c r="E151" s="22">
        <v>144.5</v>
      </c>
      <c r="F151" s="17">
        <f t="shared" si="5"/>
        <v>60.970464135021096</v>
      </c>
      <c r="G151" s="19"/>
    </row>
    <row r="152" spans="1:7" ht="45" x14ac:dyDescent="0.2">
      <c r="A152" s="8" t="s">
        <v>294</v>
      </c>
      <c r="B152" s="33" t="s">
        <v>295</v>
      </c>
      <c r="C152" s="25"/>
      <c r="D152" s="24">
        <v>237</v>
      </c>
      <c r="E152" s="24">
        <v>144.5</v>
      </c>
      <c r="F152" s="18">
        <f t="shared" si="5"/>
        <v>60.970464135021096</v>
      </c>
      <c r="G152" s="19"/>
    </row>
    <row r="153" spans="1:7" ht="84" x14ac:dyDescent="0.2">
      <c r="A153" s="5" t="s">
        <v>296</v>
      </c>
      <c r="B153" s="6" t="s">
        <v>297</v>
      </c>
      <c r="C153" s="7">
        <v>49383.4</v>
      </c>
      <c r="D153" s="22">
        <v>42532.6</v>
      </c>
      <c r="E153" s="22">
        <v>42532.6</v>
      </c>
      <c r="F153" s="17">
        <f t="shared" si="5"/>
        <v>100</v>
      </c>
      <c r="G153" s="19">
        <f t="shared" si="6"/>
        <v>-13.872677863411596</v>
      </c>
    </row>
    <row r="154" spans="1:7" ht="67.5" x14ac:dyDescent="0.2">
      <c r="A154" s="8" t="s">
        <v>298</v>
      </c>
      <c r="B154" s="9" t="s">
        <v>299</v>
      </c>
      <c r="C154" s="10">
        <v>12298.5</v>
      </c>
      <c r="D154" s="24">
        <v>18053.8</v>
      </c>
      <c r="E154" s="24">
        <v>18053.8</v>
      </c>
      <c r="F154" s="18">
        <f t="shared" si="5"/>
        <v>100</v>
      </c>
      <c r="G154" s="38">
        <f t="shared" si="6"/>
        <v>46.796763832987779</v>
      </c>
    </row>
    <row r="155" spans="1:7" x14ac:dyDescent="0.2">
      <c r="A155" s="8" t="s">
        <v>300</v>
      </c>
      <c r="B155" s="9" t="s">
        <v>301</v>
      </c>
      <c r="C155" s="10">
        <v>37084.9</v>
      </c>
      <c r="D155" s="24">
        <v>22778.799999999999</v>
      </c>
      <c r="E155" s="24">
        <v>22778.799999999999</v>
      </c>
      <c r="F155" s="18">
        <f t="shared" si="5"/>
        <v>100</v>
      </c>
      <c r="G155" s="38">
        <f t="shared" si="6"/>
        <v>-38.576617437285798</v>
      </c>
    </row>
    <row r="156" spans="1:7" ht="33.75" x14ac:dyDescent="0.2">
      <c r="A156" s="8" t="s">
        <v>302</v>
      </c>
      <c r="B156" s="33" t="s">
        <v>303</v>
      </c>
      <c r="C156" s="10"/>
      <c r="D156" s="24">
        <v>1700</v>
      </c>
      <c r="E156" s="24">
        <v>1700</v>
      </c>
      <c r="F156" s="18">
        <f t="shared" si="5"/>
        <v>100</v>
      </c>
      <c r="G156" s="38"/>
    </row>
    <row r="157" spans="1:7" x14ac:dyDescent="0.2">
      <c r="A157" s="28" t="s">
        <v>218</v>
      </c>
      <c r="B157" s="29"/>
      <c r="C157" s="34">
        <v>1022103.4</v>
      </c>
      <c r="D157" s="35">
        <v>1114447.8999999999</v>
      </c>
      <c r="E157" s="36">
        <v>1100335</v>
      </c>
      <c r="F157" s="17">
        <f t="shared" si="5"/>
        <v>98.733642012336347</v>
      </c>
      <c r="G157" s="19">
        <f t="shared" si="6"/>
        <v>7.6539809964432095</v>
      </c>
    </row>
    <row r="158" spans="1:7" x14ac:dyDescent="0.2">
      <c r="A158" s="37"/>
      <c r="B158" s="37"/>
      <c r="C158" s="37"/>
      <c r="D158" s="37"/>
      <c r="E158" s="37"/>
      <c r="F158" s="37"/>
      <c r="G158" s="37"/>
    </row>
    <row r="159" spans="1:7" x14ac:dyDescent="0.2">
      <c r="A159" s="37"/>
      <c r="B159" s="37"/>
      <c r="C159" s="37"/>
      <c r="D159" s="37"/>
      <c r="E159" s="37"/>
      <c r="F159" s="37"/>
      <c r="G159" s="37"/>
    </row>
  </sheetData>
  <mergeCells count="2">
    <mergeCell ref="A2:G4"/>
    <mergeCell ref="A113:G115"/>
  </mergeCell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dc:description>POI HSSF rep:2.39.0.123</dc:description>
  <cp:lastModifiedBy>PUSER00_7</cp:lastModifiedBy>
  <cp:lastPrinted>2018-03-27T11:57:09Z</cp:lastPrinted>
  <dcterms:created xsi:type="dcterms:W3CDTF">2016-07-05T12:16:59Z</dcterms:created>
  <dcterms:modified xsi:type="dcterms:W3CDTF">2018-03-27T11:57:18Z</dcterms:modified>
</cp:coreProperties>
</file>