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<sst xmlns="http://schemas.openxmlformats.org/spreadsheetml/2006/main" count="140" uniqueCount="105">
  <si>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</si>
  <si>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</si>
  <si>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</si>
  <si>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</si>
  <si>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</si>
  <si>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</si>
  <si>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</si>
  <si>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</si>
  <si>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</si>
  <si>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</si>
  <si>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</si>
  <si>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</si>
  <si>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</si>
  <si>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</si>
  <si>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</si>
  <si>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</si>
  <si>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</si>
  <si>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</si>
  <si>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</si>
  <si>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</si>
  <si>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</si>
  <si>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</si>
  <si>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</si>
  <si>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</si>
  <si>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</si>
  <si>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</si>
  <si>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</si>
  <si>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</si>
  <si>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</si>
  <si>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</si>
  <si>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</si>
  <si>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</si>
  <si>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</si>
  <si>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</si>
  <si>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</si>
  <si>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</si>
  <si>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</si>
  <si>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</si>
  <si>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</si>
  <si>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</si>
  <si>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</si>
  <si>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</si>
  <si>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</si>
  <si>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</si>
  <si>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</si>
  <si>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</si>
  <si>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</si>
  <si>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</si>
  <si>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</si>
  <si>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</si>
  <si>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</si>
  <si>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</si>
  <si>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</si>
  <si>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</si>
  <si>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</si>
  <si>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</si>
  <si>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</si>
  <si>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</si>
  <si>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</si>
  <si>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</si>
  <si>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</si>
  <si>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</si>
  <si>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</si>
  <si>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</si>
  <si>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</si>
  <si>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</si>
  <si>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</si>
  <si>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</si>
  <si>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</si>
  <si>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</si>
  <si>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</si>
  <si>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</si>
  <si>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</si>
  <si>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</si>
  <si>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</si>
  <si>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</si>
  <si>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</si>
  <si>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</si>
  <si>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</si>
  <si>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</si>
  <si>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</si>
  <si>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</si>
  <si>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</si>
  <si>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</si>
  <si>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</si>
  <si>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</si>
  <si>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</si>
  <si>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</si>
  <si>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</si>
  <si>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</si>
  <si>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</si>
  <si>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</si>
  <si>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</si>
  <si>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</si>
  <si>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</si>
  <si>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</si>
  <si>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</si>
  <si>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</si>
  <si>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                       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</t>
    </r>
  </si>
  <si>
    <t>Приложения 2</t>
  </si>
  <si>
    <t>Анкета для оценки эффективности муниципальной программы  «Развитие муниципального управления» на период до 2020 года
&lt;*&gt;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</si>
  <si>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</si>
  <si>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Запланировано 21 осн. мероприятий, выполнено полностью 16, соотношение 16/21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</si>
  <si>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запланировано 37 выполнено 28, спепень выполнения 28/370,86</t>
  </si>
  <si>
    <r>
      <t xml:space="preserve"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</t>
    </r>
    <r>
      <rPr>
        <sz val="11"/>
        <color rgb="FFFF0000"/>
        <rFont val="Times New Roman"/>
        <family val="1"/>
        <charset val="204"/>
      </rPr>
      <t>всего 8 осн. мероприятия имеют финансирование, выполнено на 100% - 5 основных мероприятия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</si>
</sst>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2" fillId="0" borderId="5" xfId="0" applyNumberFormat="1" applyFont="1" applyFill="1" applyBorder="1" applyAlignment="1">
      <alignment horizontal="center" vertical="center"/>
    </xf>
    <xf numFmtId="43" fontId="12" fillId="0" borderId="6" xfId="0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9" zoomScale="76" zoomScaleNormal="100" zoomScaleSheetLayoutView="76" workbookViewId="0">
      <selection activeCell="C15" sqref="C15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99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57" customHeight="1" x14ac:dyDescent="0.25">
      <c r="A4" s="72" t="s">
        <v>100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6" t="s">
        <v>60</v>
      </c>
      <c r="C10" s="66" t="s">
        <v>58</v>
      </c>
      <c r="D10" s="57" t="s">
        <v>47</v>
      </c>
      <c r="E10" s="6" t="s">
        <v>96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92</v>
      </c>
      <c r="C11" s="65" t="s">
        <v>93</v>
      </c>
      <c r="D11" s="20" t="s">
        <v>47</v>
      </c>
      <c r="E11" s="7" t="s">
        <v>97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6" t="s">
        <v>61</v>
      </c>
      <c r="C12" s="22" t="s">
        <v>59</v>
      </c>
      <c r="D12" s="20" t="s">
        <v>47</v>
      </c>
      <c r="E12" s="7" t="s">
        <v>96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2" t="s">
        <v>9</v>
      </c>
      <c r="B13" s="49" t="s">
        <v>62</v>
      </c>
      <c r="C13" s="64" t="s">
        <v>63</v>
      </c>
      <c r="D13" s="20" t="s">
        <v>47</v>
      </c>
      <c r="E13" s="8" t="s">
        <v>96</v>
      </c>
      <c r="F13" s="1">
        <f>IF(E13="да",1,0)</f>
        <v>1</v>
      </c>
      <c r="G13" s="21">
        <f>IF(E13="да",0.05,IF(E13="нет",0,""))</f>
        <v>0.05</v>
      </c>
    </row>
    <row r="14" spans="1:9" ht="18" customHeight="1" x14ac:dyDescent="0.25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97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66</v>
      </c>
      <c r="C16" s="22" t="s">
        <v>67</v>
      </c>
      <c r="D16" s="20" t="s">
        <v>47</v>
      </c>
      <c r="E16" s="57" t="s">
        <v>97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6" t="s">
        <v>68</v>
      </c>
      <c r="C17" s="22" t="s">
        <v>69</v>
      </c>
      <c r="D17" s="20" t="s">
        <v>47</v>
      </c>
      <c r="E17" s="7" t="s">
        <v>96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6" t="s">
        <v>70</v>
      </c>
      <c r="C18" s="66" t="s">
        <v>71</v>
      </c>
      <c r="D18" s="20" t="s">
        <v>47</v>
      </c>
      <c r="E18" s="7" t="s">
        <v>96</v>
      </c>
      <c r="F18" s="1">
        <f>IF(E18="да",1,0)</f>
        <v>1</v>
      </c>
      <c r="G18" s="21">
        <f>IF(E18="да",0.02,IF(E18="нет",0,""))</f>
        <v>0.02</v>
      </c>
    </row>
    <row r="19" spans="1:7" ht="93" customHeight="1" x14ac:dyDescent="0.25">
      <c r="A19" s="20" t="s">
        <v>15</v>
      </c>
      <c r="B19" s="66" t="s">
        <v>72</v>
      </c>
      <c r="C19" s="22" t="s">
        <v>73</v>
      </c>
      <c r="D19" s="20" t="s">
        <v>51</v>
      </c>
      <c r="E19" s="7" t="s">
        <v>96</v>
      </c>
      <c r="F19" s="1">
        <f>IF(E19="да",1,0)</f>
        <v>1</v>
      </c>
      <c r="G19" s="21">
        <f>IF(E19="да",0.02,IF(E19="нет",0,""))</f>
        <v>0.02</v>
      </c>
    </row>
    <row r="20" spans="1:7" ht="20.25" customHeight="1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5</v>
      </c>
      <c r="G21" s="3">
        <f>G22+G23+G24+G25+G26</f>
        <v>0.2</v>
      </c>
    </row>
    <row r="22" spans="1:7" ht="90" x14ac:dyDescent="0.25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96</v>
      </c>
      <c r="F22" s="1">
        <f>IF(E22="да",1,0)</f>
        <v>1</v>
      </c>
      <c r="G22" s="21">
        <f>IF(E22="да",0.04,IF(E22="нет",0,""))</f>
        <v>0.04</v>
      </c>
    </row>
    <row r="23" spans="1:7" ht="138" customHeight="1" x14ac:dyDescent="0.25">
      <c r="A23" s="20" t="s">
        <v>19</v>
      </c>
      <c r="B23" s="66" t="s">
        <v>75</v>
      </c>
      <c r="C23" s="66" t="s">
        <v>76</v>
      </c>
      <c r="D23" s="20" t="s">
        <v>47</v>
      </c>
      <c r="E23" s="7" t="s">
        <v>96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3" t="s">
        <v>20</v>
      </c>
      <c r="B24" s="65" t="s">
        <v>77</v>
      </c>
      <c r="C24" s="65" t="s">
        <v>78</v>
      </c>
      <c r="D24" s="57" t="s">
        <v>51</v>
      </c>
      <c r="E24" s="28" t="s">
        <v>96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96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2" t="s">
        <v>22</v>
      </c>
      <c r="B26" s="64" t="s">
        <v>82</v>
      </c>
      <c r="C26" s="64" t="s">
        <v>81</v>
      </c>
      <c r="D26" s="57" t="s">
        <v>51</v>
      </c>
      <c r="E26" s="8" t="s">
        <v>96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2.13</v>
      </c>
      <c r="G27" s="5">
        <f>G28+G29+G30</f>
        <v>0.35485800000000001</v>
      </c>
    </row>
    <row r="28" spans="1:7" ht="105" x14ac:dyDescent="0.25">
      <c r="A28" s="20" t="s">
        <v>25</v>
      </c>
      <c r="B28" s="22" t="s">
        <v>101</v>
      </c>
      <c r="C28" s="22" t="s">
        <v>102</v>
      </c>
      <c r="D28" s="57" t="s">
        <v>47</v>
      </c>
      <c r="E28" s="67">
        <v>0.76</v>
      </c>
      <c r="F28" s="33">
        <f>E28</f>
        <v>0.76</v>
      </c>
      <c r="G28" s="34">
        <f>(F28*16.66)/100</f>
        <v>0.12661600000000001</v>
      </c>
    </row>
    <row r="29" spans="1:7" ht="113.25" customHeight="1" x14ac:dyDescent="0.25">
      <c r="A29" s="20" t="s">
        <v>26</v>
      </c>
      <c r="B29" s="22" t="s">
        <v>83</v>
      </c>
      <c r="C29" s="61" t="s">
        <v>103</v>
      </c>
      <c r="D29" s="57" t="s">
        <v>47</v>
      </c>
      <c r="E29" s="67">
        <v>0.76</v>
      </c>
      <c r="F29" s="33">
        <f>E29</f>
        <v>0.76</v>
      </c>
      <c r="G29" s="34">
        <f>(F29*16.66)/100</f>
        <v>0.12661600000000001</v>
      </c>
    </row>
    <row r="30" spans="1:7" ht="123" customHeight="1" x14ac:dyDescent="0.25">
      <c r="A30" s="74" t="s">
        <v>27</v>
      </c>
      <c r="B30" s="77" t="s">
        <v>84</v>
      </c>
      <c r="C30" s="22" t="s">
        <v>85</v>
      </c>
      <c r="D30" s="74" t="s">
        <v>51</v>
      </c>
      <c r="E30" s="32">
        <v>0.61</v>
      </c>
      <c r="F30" s="33">
        <f>IF(E30&gt;1,1,E30)</f>
        <v>0.61</v>
      </c>
      <c r="G30" s="34">
        <f>(F30*16.66)/100</f>
        <v>0.10162599999999999</v>
      </c>
    </row>
    <row r="31" spans="1:7" ht="78.75" customHeight="1" x14ac:dyDescent="0.25">
      <c r="A31" s="75"/>
      <c r="B31" s="78"/>
      <c r="C31" s="22" t="s">
        <v>104</v>
      </c>
      <c r="D31" s="75"/>
      <c r="E31" s="32">
        <v>0.63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86</v>
      </c>
      <c r="D32" s="76"/>
      <c r="E32" s="32">
        <v>0.97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13.129999999999999</v>
      </c>
      <c r="G33" s="38">
        <f>G9+G14+G21+G27</f>
        <v>0.76485800000000004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94</v>
      </c>
      <c r="C37" s="80"/>
      <c r="D37" s="80"/>
      <c r="E37" s="80"/>
      <c r="F37" s="80"/>
      <c r="G37" s="80"/>
    </row>
    <row r="38" spans="1:7" ht="114.75" customHeight="1" x14ac:dyDescent="0.25">
      <c r="A38" s="68" t="s">
        <v>98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2" zoomScale="115" zoomScaleNormal="100" zoomScaleSheetLayoutView="115" workbookViewId="0">
      <selection activeCell="C8" sqref="C8:F8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95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48</v>
      </c>
      <c r="C6" s="88" t="s">
        <v>42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5" t="s">
        <v>87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88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89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90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91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86" t="s">
        <v>50</v>
      </c>
      <c r="B13" s="86"/>
      <c r="C13" s="86"/>
      <c r="D13" s="86"/>
      <c r="E13" s="86"/>
      <c r="F13" s="86"/>
    </row>
    <row r="14" spans="1:6" ht="34.5" customHeight="1" x14ac:dyDescent="0.25">
      <c r="A14" s="86" t="s">
        <v>54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2019-03-07T07:58:26Z</cp:lastPrinted>
  <dcterms:created xsi:type="dcterms:W3CDTF">2016-01-22T12:00:45Z</dcterms:created>
  <dcterms:modified xsi:type="dcterms:W3CDTF">2019-03-11T15:40:18Z</dcterms:modified>
</cp:coreProperties>
</file>