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ая\МУНИЦИПАЛЬНЫЕ ПРОГРАММЫ\2020_2022_МП\Отчет\ГОДОВЫЕ ОТЧЕТЫ_за_2020\СОЦСФЕРА\"/>
    </mc:Choice>
  </mc:AlternateContent>
  <xr:revisionPtr revIDLastSave="0" documentId="13_ncr:1_{05DB5BFD-EF22-44A3-9CE4-3FFF45B9A4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ПРИЛОЖЕНИЮ_4'!$A$7:$H$33</definedName>
    <definedName name="_xlnm.Print_Titles" localSheetId="0">'ТАБ_1 к ПРИЛОЖЕНИЮ_4'!$6:$7</definedName>
    <definedName name="_xlnm.Print_Area" localSheetId="0">'ТАБ_1 к ПРИЛОЖЕНИЮ_4'!$A$1:$F$39</definedName>
    <definedName name="_xlnm.Print_Area" localSheetId="1">'ТАБ_2 к ПРИЛОЖЕНИЮ_4'!$A$1:$F$14</definedName>
  </definedNames>
  <calcPr calcId="181029"/>
</workbook>
</file>

<file path=xl/calcChain.xml><?xml version="1.0" encoding="utf-8"?>
<calcChain xmlns="http://schemas.openxmlformats.org/spreadsheetml/2006/main">
  <c r="E30" i="3" l="1"/>
  <c r="F30" i="3" s="1"/>
  <c r="E29" i="3"/>
  <c r="F29" i="3" s="1"/>
  <c r="E28" i="3"/>
  <c r="F28" i="3" s="1"/>
  <c r="E27" i="3"/>
  <c r="F27" i="3" l="1"/>
  <c r="E13" i="3" l="1"/>
  <c r="E11" i="3"/>
  <c r="E10" i="3"/>
  <c r="E15" i="3"/>
  <c r="F26" i="3"/>
  <c r="E26" i="3"/>
  <c r="F25" i="3"/>
  <c r="E25" i="3"/>
  <c r="F24" i="3"/>
  <c r="E24" i="3"/>
  <c r="F23" i="3"/>
  <c r="E23" i="3"/>
  <c r="F22" i="3"/>
  <c r="E22" i="3"/>
  <c r="F19" i="3"/>
  <c r="E19" i="3"/>
  <c r="F18" i="3"/>
  <c r="E18" i="3"/>
  <c r="F17" i="3"/>
  <c r="E17" i="3"/>
  <c r="F16" i="3"/>
  <c r="E16" i="3"/>
  <c r="F15" i="3"/>
  <c r="F13" i="3"/>
  <c r="F12" i="3"/>
  <c r="E12" i="3"/>
  <c r="F11" i="3"/>
  <c r="F10" i="3"/>
  <c r="E21" i="3" l="1"/>
  <c r="F21" i="3"/>
  <c r="E14" i="3"/>
  <c r="F14" i="3"/>
  <c r="E9" i="3"/>
  <c r="F9" i="3"/>
  <c r="F33" i="3" l="1"/>
  <c r="E33" i="3"/>
</calcChain>
</file>

<file path=xl/sharedStrings.xml><?xml version="1.0" encoding="utf-8"?>
<sst xmlns="http://schemas.openxmlformats.org/spreadsheetml/2006/main" count="122" uniqueCount="102">
  <si>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</si>
  <si>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</si>
  <si>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</si>
  <si>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</si>
  <si>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</si>
  <si>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</si>
  <si>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</si>
  <si>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</si>
  <si>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</si>
  <si>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</si>
  <si>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</si>
  <si>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</si>
  <si>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</si>
  <si>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</si>
  <si>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</si>
  <si>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</si>
  <si>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</si>
  <si>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</si>
  <si>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</si>
  <si>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</si>
  <si>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</si>
  <si>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</si>
  <si>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</si>
  <si>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</si>
  <si>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</si>
  <si>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</si>
  <si>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</si>
  <si>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</si>
  <si>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</si>
  <si>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</si>
  <si>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</si>
  <si>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</si>
  <si>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</si>
  <si>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</si>
  <si>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</si>
  <si>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</si>
  <si>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</si>
  <si>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</si>
  <si>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</si>
  <si>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</si>
  <si>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</si>
  <si>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</si>
  <si>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</si>
  <si>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</si>
  <si>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</si>
  <si>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</si>
  <si>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</si>
  <si>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</si>
  <si>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</si>
  <si>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</si>
  <si>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</si>
  <si>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Ответ (ДА/НЕТ коэффициент исполнения) &lt;***&gt;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</si>
  <si>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</si>
  <si>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</si>
  <si>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</si>
  <si>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</si>
  <si>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</si>
  <si>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</si>
  <si>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</si>
  <si>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</si>
  <si>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</si>
  <si>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</si>
  <si>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</si>
  <si>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</si>
  <si>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</si>
  <si>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</si>
  <si>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</si>
  <si>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</si>
  <si>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</si>
  <si>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</si>
  <si>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</si>
  <si>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</si>
  <si>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</si>
  <si>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</si>
  <si>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</si>
  <si>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</si>
  <si>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</si>
  <si>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</si>
  <si>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</si>
  <si>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</si>
  <si>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</si>
  <si>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</si>
  <si>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</si>
  <si>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</si>
  <si>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</si>
  <si>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</si>
  <si>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</si>
  <si>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</si>
  <si>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</si>
  <si>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</si>
  <si>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Таблица №1  Приложения 2</t>
  </si>
  <si>
    <t>Таблица №2  Приложения 2</t>
  </si>
  <si>
    <t>да</t>
  </si>
  <si>
    <t>нет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</si>
  <si>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 Выполнено из 9 запланированных индикаторов, 9. 
По показателю эффективности использования средств бюджета в случае, если итоговый коэффициент более 1, расчетный бал будет равен 1.</t>
  </si>
  <si>
    <r>
      <t xml:space="preserve"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</t>
    </r>
    <r>
      <rPr>
        <sz val="11"/>
        <color rgb="FFFF0000"/>
        <rFont val="Times New Roman"/>
        <family val="1"/>
        <charset val="204"/>
      </rPr>
      <t>2019 года</t>
    </r>
    <r>
      <rPr>
        <sz val="11"/>
        <rFont val="Times New Roman"/>
        <family val="1"/>
        <charset val="204"/>
      </rPr>
      <t>)&lt;**&gt;.</t>
    </r>
  </si>
  <si>
    <r>
  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</t>
    </r>
    <r>
      <rPr>
        <sz val="11"/>
        <color rgb="FFFF0000"/>
        <rFont val="Times New Roman"/>
        <family val="1"/>
        <charset val="204"/>
      </rPr>
      <t xml:space="preserve"> 2019 года</t>
    </r>
    <r>
      <rPr>
        <sz val="11"/>
        <rFont val="Times New Roman"/>
        <family val="1"/>
        <charset val="204"/>
      </rPr>
      <t>)&lt;**&gt;.</t>
    </r>
  </si>
  <si>
    <r>
      <t xml:space="preserve"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</t>
    </r>
    <r>
      <rPr>
        <sz val="11"/>
        <color rgb="FFFF0000"/>
        <rFont val="Times New Roman"/>
        <family val="1"/>
        <charset val="204"/>
      </rPr>
      <t>2019 года</t>
    </r>
    <r>
      <rPr>
        <sz val="11"/>
        <rFont val="Times New Roman"/>
        <family val="1"/>
        <charset val="204"/>
      </rPr>
      <t>)&lt;**&gt;, и требует пересмотра в части структуры и объёмов её финансирования из  бюджета муниципального образования.</t>
    </r>
  </si>
  <si>
    <r>
      <t xml:space="preserve"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</t>
    </r>
    <r>
      <rPr>
        <sz val="11"/>
        <color rgb="FFFF0000"/>
        <rFont val="Times New Roman"/>
        <family val="1"/>
        <charset val="204"/>
      </rPr>
      <t>2018</t>
    </r>
    <r>
      <rPr>
        <sz val="11"/>
        <rFont val="Times New Roman"/>
        <family val="1"/>
        <charset val="204"/>
      </rPr>
      <t xml:space="preserve"> год.</t>
    </r>
  </si>
  <si>
    <t>Анкета для оценки эффективности муниципальной программы  «Создание условий для развития социальной сферы МО МР "Сыктывдинский" за 2020 год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</si>
  <si>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Из 9 мероприятий 7 имеют 100% финансирование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</si>
  <si>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запланировано 20 основных мероприятий, выполнено из них 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</si>
</sst>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3" borderId="9" xfId="0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" fontId="8" fillId="0" borderId="2" xfId="0" applyNumberFormat="1" applyFont="1" applyBorder="1" applyAlignment="1">
      <alignment horizontal="center" vertical="top" wrapText="1"/>
    </xf>
    <xf numFmtId="10" fontId="8" fillId="0" borderId="2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justify" vertical="top" wrapText="1"/>
    </xf>
    <xf numFmtId="0" fontId="7" fillId="0" borderId="1" xfId="0" applyFont="1" applyBorder="1"/>
    <xf numFmtId="0" fontId="4" fillId="0" borderId="1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center" vertical="top" wrapText="1"/>
    </xf>
    <xf numFmtId="10" fontId="9" fillId="6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38"/>
  <sheetViews>
    <sheetView tabSelected="1" view="pageBreakPreview" topLeftCell="A32" zoomScale="80" zoomScaleNormal="100" zoomScaleSheetLayoutView="80" workbookViewId="0">
      <selection activeCell="D38" sqref="D38:F38"/>
    </sheetView>
  </sheetViews>
  <sheetFormatPr defaultColWidth="9.140625" defaultRowHeight="18.75" x14ac:dyDescent="0.3"/>
  <cols>
    <col min="1" max="1" width="6.42578125" style="11" customWidth="1"/>
    <col min="2" max="2" width="40.7109375" style="11" customWidth="1"/>
    <col min="3" max="3" width="68.85546875" style="11" customWidth="1"/>
    <col min="4" max="4" width="9.5703125" style="11" customWidth="1"/>
    <col min="5" max="5" width="9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1" spans="1:8" x14ac:dyDescent="0.3">
      <c r="D1" s="12"/>
      <c r="E1" s="12"/>
      <c r="F1" s="12"/>
    </row>
    <row r="2" spans="1:8" ht="16.5" customHeight="1" x14ac:dyDescent="0.3">
      <c r="D2" s="70" t="s">
        <v>90</v>
      </c>
      <c r="E2" s="70"/>
      <c r="F2" s="70"/>
    </row>
    <row r="3" spans="1:8" ht="16.5" customHeight="1" x14ac:dyDescent="0.3">
      <c r="D3" s="10"/>
      <c r="E3" s="10"/>
      <c r="F3" s="10"/>
    </row>
    <row r="4" spans="1:8" ht="89.25" customHeight="1" x14ac:dyDescent="0.3">
      <c r="A4" s="71" t="s">
        <v>99</v>
      </c>
      <c r="B4" s="72"/>
      <c r="C4" s="72"/>
      <c r="D4" s="72"/>
      <c r="E4" s="72"/>
      <c r="F4" s="72"/>
    </row>
    <row r="5" spans="1:8" ht="1.5" customHeight="1" x14ac:dyDescent="0.3">
      <c r="A5" s="13"/>
      <c r="B5" s="13"/>
      <c r="C5" s="13"/>
      <c r="D5" s="13"/>
      <c r="E5" s="13"/>
      <c r="F5" s="13"/>
    </row>
    <row r="6" spans="1:8" ht="150" x14ac:dyDescent="0.3">
      <c r="A6" s="14" t="s">
        <v>0</v>
      </c>
      <c r="B6" s="14" t="s">
        <v>1</v>
      </c>
      <c r="C6" s="14" t="s">
        <v>2</v>
      </c>
      <c r="D6" s="15" t="s">
        <v>51</v>
      </c>
      <c r="E6" s="14" t="s">
        <v>3</v>
      </c>
      <c r="F6" s="14" t="s">
        <v>4</v>
      </c>
    </row>
    <row r="7" spans="1:8" x14ac:dyDescent="0.3">
      <c r="A7" s="14">
        <v>1</v>
      </c>
      <c r="B7" s="14">
        <v>2</v>
      </c>
      <c r="C7" s="14">
        <v>3</v>
      </c>
      <c r="D7" s="15">
        <v>5</v>
      </c>
      <c r="E7" s="14">
        <v>6</v>
      </c>
      <c r="F7" s="14">
        <v>7</v>
      </c>
    </row>
    <row r="8" spans="1:8" ht="25.5" customHeight="1" x14ac:dyDescent="0.3">
      <c r="A8" s="2"/>
      <c r="B8" s="2" t="s">
        <v>5</v>
      </c>
      <c r="C8" s="2"/>
      <c r="D8" s="2"/>
      <c r="E8" s="2"/>
      <c r="F8" s="3"/>
    </row>
    <row r="9" spans="1:8" ht="58.5" x14ac:dyDescent="0.3">
      <c r="A9" s="16"/>
      <c r="B9" s="17" t="s">
        <v>54</v>
      </c>
      <c r="C9" s="17" t="s">
        <v>44</v>
      </c>
      <c r="D9" s="18" t="s">
        <v>47</v>
      </c>
      <c r="E9" s="19">
        <f>E10+E11+E12+E13</f>
        <v>4</v>
      </c>
      <c r="F9" s="20">
        <f>F10+F11+F12+F13</f>
        <v>0.2</v>
      </c>
    </row>
    <row r="10" spans="1:8" ht="112.5" x14ac:dyDescent="0.3">
      <c r="A10" s="21" t="s">
        <v>7</v>
      </c>
      <c r="B10" s="22" t="s">
        <v>57</v>
      </c>
      <c r="C10" s="22" t="s">
        <v>55</v>
      </c>
      <c r="D10" s="23" t="s">
        <v>92</v>
      </c>
      <c r="E10" s="24">
        <f>IF(D10="да",1,0)</f>
        <v>1</v>
      </c>
      <c r="F10" s="25">
        <f>IF(D10="да",0.05,IF(D10="нет",0,""))</f>
        <v>0.05</v>
      </c>
    </row>
    <row r="11" spans="1:8" ht="214.5" customHeight="1" x14ac:dyDescent="0.3">
      <c r="A11" s="26" t="s">
        <v>6</v>
      </c>
      <c r="B11" s="27" t="s">
        <v>86</v>
      </c>
      <c r="C11" s="28" t="s">
        <v>87</v>
      </c>
      <c r="D11" s="29" t="s">
        <v>92</v>
      </c>
      <c r="E11" s="24">
        <f>IF(D11="да",1,0)</f>
        <v>1</v>
      </c>
      <c r="F11" s="25">
        <f>IF(D11="да",0.05,IF(D11="нет",0,""))</f>
        <v>0.05</v>
      </c>
    </row>
    <row r="12" spans="1:8" ht="135.75" customHeight="1" x14ac:dyDescent="0.3">
      <c r="A12" s="26" t="s">
        <v>8</v>
      </c>
      <c r="B12" s="22" t="s">
        <v>58</v>
      </c>
      <c r="C12" s="27" t="s">
        <v>56</v>
      </c>
      <c r="D12" s="29" t="s">
        <v>92</v>
      </c>
      <c r="E12" s="24">
        <f>IF(D12="да",1,0)</f>
        <v>1</v>
      </c>
      <c r="F12" s="25">
        <f>IF(D12="да",0.05,IF(D12="нет",0,""))</f>
        <v>0.05</v>
      </c>
    </row>
    <row r="13" spans="1:8" ht="140.25" customHeight="1" x14ac:dyDescent="0.3">
      <c r="A13" s="30" t="s">
        <v>9</v>
      </c>
      <c r="B13" s="31" t="s">
        <v>59</v>
      </c>
      <c r="C13" s="32" t="s">
        <v>60</v>
      </c>
      <c r="D13" s="33" t="s">
        <v>92</v>
      </c>
      <c r="E13" s="24">
        <f>IF(D13="да",1,0)</f>
        <v>1</v>
      </c>
      <c r="F13" s="25">
        <f>IF(D13="да",0.05,IF(D13="нет",0,""))</f>
        <v>0.05</v>
      </c>
    </row>
    <row r="14" spans="1:8" ht="53.25" customHeight="1" x14ac:dyDescent="0.3">
      <c r="A14" s="16"/>
      <c r="B14" s="17" t="s">
        <v>10</v>
      </c>
      <c r="C14" s="17" t="s">
        <v>46</v>
      </c>
      <c r="D14" s="34" t="s">
        <v>47</v>
      </c>
      <c r="E14" s="19">
        <f>E15+E16+E17+E18+E19</f>
        <v>1</v>
      </c>
      <c r="F14" s="20">
        <f>F15+F16+F17+F18+F19</f>
        <v>0.02</v>
      </c>
    </row>
    <row r="15" spans="1:8" ht="168.75" customHeight="1" x14ac:dyDescent="0.3">
      <c r="A15" s="21" t="s">
        <v>11</v>
      </c>
      <c r="B15" s="27" t="s">
        <v>61</v>
      </c>
      <c r="C15" s="27" t="s">
        <v>62</v>
      </c>
      <c r="D15" s="29" t="s">
        <v>92</v>
      </c>
      <c r="E15" s="24">
        <f>IF(D15="да",1,0)</f>
        <v>1</v>
      </c>
      <c r="F15" s="25">
        <f>IF(D15="да",0.02,IF(D15="нет",0,""))</f>
        <v>0.02</v>
      </c>
    </row>
    <row r="16" spans="1:8" ht="170.25" customHeight="1" x14ac:dyDescent="0.3">
      <c r="A16" s="21" t="s">
        <v>12</v>
      </c>
      <c r="B16" s="27" t="s">
        <v>63</v>
      </c>
      <c r="C16" s="27" t="s">
        <v>64</v>
      </c>
      <c r="D16" s="29" t="s">
        <v>93</v>
      </c>
      <c r="E16" s="24">
        <f>IF(D16="да",1,0)</f>
        <v>0</v>
      </c>
      <c r="F16" s="25">
        <f>IF(D16="да",0.02,IF(D16="нет",0,""))</f>
        <v>0</v>
      </c>
      <c r="G16" s="35"/>
      <c r="H16" s="35"/>
    </row>
    <row r="17" spans="1:8" ht="143.25" customHeight="1" x14ac:dyDescent="0.3">
      <c r="A17" s="26" t="s">
        <v>13</v>
      </c>
      <c r="B17" s="22" t="s">
        <v>65</v>
      </c>
      <c r="C17" s="27" t="s">
        <v>66</v>
      </c>
      <c r="D17" s="29" t="s">
        <v>93</v>
      </c>
      <c r="E17" s="24">
        <f>IF(D17="да",1,0)</f>
        <v>0</v>
      </c>
      <c r="F17" s="25">
        <f>IF(D17="да",0.02,IF(D17="нет",0,""))</f>
        <v>0</v>
      </c>
    </row>
    <row r="18" spans="1:8" ht="122.25" customHeight="1" x14ac:dyDescent="0.3">
      <c r="A18" s="26" t="s">
        <v>14</v>
      </c>
      <c r="B18" s="22" t="s">
        <v>67</v>
      </c>
      <c r="C18" s="22" t="s">
        <v>68</v>
      </c>
      <c r="D18" s="29" t="s">
        <v>93</v>
      </c>
      <c r="E18" s="24">
        <f>IF(D18="да",1,0)</f>
        <v>0</v>
      </c>
      <c r="F18" s="25">
        <f>IF(D18="да",0.02,IF(D18="нет",0,""))</f>
        <v>0</v>
      </c>
    </row>
    <row r="19" spans="1:8" ht="156" customHeight="1" x14ac:dyDescent="0.3">
      <c r="A19" s="26" t="s">
        <v>15</v>
      </c>
      <c r="B19" s="22" t="s">
        <v>69</v>
      </c>
      <c r="C19" s="27" t="s">
        <v>70</v>
      </c>
      <c r="D19" s="29" t="s">
        <v>93</v>
      </c>
      <c r="E19" s="24">
        <f>IF(D19="да",1,0)</f>
        <v>0</v>
      </c>
      <c r="F19" s="25">
        <f>IF(D19="да",0.02,IF(D19="нет",0,""))</f>
        <v>0</v>
      </c>
    </row>
    <row r="20" spans="1:8" ht="37.5" x14ac:dyDescent="0.3">
      <c r="A20" s="2"/>
      <c r="B20" s="2" t="s">
        <v>16</v>
      </c>
      <c r="C20" s="2"/>
      <c r="D20" s="36"/>
      <c r="E20" s="36"/>
      <c r="F20" s="37"/>
    </row>
    <row r="21" spans="1:8" ht="39" x14ac:dyDescent="0.3">
      <c r="A21" s="38"/>
      <c r="B21" s="39" t="s">
        <v>17</v>
      </c>
      <c r="C21" s="38" t="s">
        <v>45</v>
      </c>
      <c r="D21" s="18" t="s">
        <v>47</v>
      </c>
      <c r="E21" s="40">
        <f>E22+E23+E24+E25+E26</f>
        <v>4</v>
      </c>
      <c r="F21" s="41">
        <f>F22+F23+F24+F25+F26</f>
        <v>0.16</v>
      </c>
    </row>
    <row r="22" spans="1:8" ht="150" x14ac:dyDescent="0.3">
      <c r="A22" s="26" t="s">
        <v>18</v>
      </c>
      <c r="B22" s="27" t="s">
        <v>49</v>
      </c>
      <c r="C22" s="27" t="s">
        <v>71</v>
      </c>
      <c r="D22" s="29" t="s">
        <v>92</v>
      </c>
      <c r="E22" s="24">
        <f>IF(D22="да",1,0)</f>
        <v>1</v>
      </c>
      <c r="F22" s="25">
        <f>IF(D22="да",0.04,IF(D22="нет",0,""))</f>
        <v>0.04</v>
      </c>
    </row>
    <row r="23" spans="1:8" ht="222.75" customHeight="1" x14ac:dyDescent="0.3">
      <c r="A23" s="26" t="s">
        <v>19</v>
      </c>
      <c r="B23" s="22" t="s">
        <v>72</v>
      </c>
      <c r="C23" s="22" t="s">
        <v>73</v>
      </c>
      <c r="D23" s="29" t="s">
        <v>93</v>
      </c>
      <c r="E23" s="24">
        <f>IF(D23="да",1,0)</f>
        <v>0</v>
      </c>
      <c r="F23" s="25">
        <f>IF(D23="да",0.04,IF(D23="нет",0,""))</f>
        <v>0</v>
      </c>
      <c r="H23" s="11">
        <v>1</v>
      </c>
    </row>
    <row r="24" spans="1:8" ht="112.5" customHeight="1" x14ac:dyDescent="0.3">
      <c r="A24" s="42" t="s">
        <v>20</v>
      </c>
      <c r="B24" s="28" t="s">
        <v>74</v>
      </c>
      <c r="C24" s="28" t="s">
        <v>75</v>
      </c>
      <c r="D24" s="43" t="s">
        <v>92</v>
      </c>
      <c r="E24" s="24">
        <f>IF(D24="да",1,0)</f>
        <v>1</v>
      </c>
      <c r="F24" s="25">
        <f>IF(D24="да",0.04,IF(D24="нет",0,""))</f>
        <v>0.04</v>
      </c>
    </row>
    <row r="25" spans="1:8" ht="286.5" customHeight="1" x14ac:dyDescent="0.3">
      <c r="A25" s="26" t="s">
        <v>21</v>
      </c>
      <c r="B25" s="27" t="s">
        <v>76</v>
      </c>
      <c r="C25" s="27" t="s">
        <v>77</v>
      </c>
      <c r="D25" s="29" t="s">
        <v>92</v>
      </c>
      <c r="E25" s="24">
        <f>IF(D25="да",1,0)</f>
        <v>1</v>
      </c>
      <c r="F25" s="25">
        <f>IF(D25="да",0.04,IF(D25="нет",0,""))</f>
        <v>0.04</v>
      </c>
    </row>
    <row r="26" spans="1:8" ht="248.25" customHeight="1" x14ac:dyDescent="0.3">
      <c r="A26" s="30" t="s">
        <v>22</v>
      </c>
      <c r="B26" s="32" t="s">
        <v>79</v>
      </c>
      <c r="C26" s="32" t="s">
        <v>78</v>
      </c>
      <c r="D26" s="33" t="s">
        <v>92</v>
      </c>
      <c r="E26" s="44">
        <f t="shared" ref="E26" si="0">IF(D26="да",1,0)</f>
        <v>1</v>
      </c>
      <c r="F26" s="45">
        <f>IF(D26="да",0.04,IF(D26="нет",0,""))</f>
        <v>0.04</v>
      </c>
    </row>
    <row r="27" spans="1:8" ht="39" x14ac:dyDescent="0.3">
      <c r="A27" s="46"/>
      <c r="B27" s="47" t="s">
        <v>23</v>
      </c>
      <c r="C27" s="48" t="s">
        <v>24</v>
      </c>
      <c r="D27" s="57" t="s">
        <v>47</v>
      </c>
      <c r="E27" s="58">
        <f>E28+E29+E30</f>
        <v>2.58</v>
      </c>
      <c r="F27" s="59">
        <f>F28+F29+F30</f>
        <v>0.42982799999999999</v>
      </c>
    </row>
    <row r="28" spans="1:8" ht="187.5" x14ac:dyDescent="0.3">
      <c r="A28" s="26" t="s">
        <v>25</v>
      </c>
      <c r="B28" s="27" t="s">
        <v>80</v>
      </c>
      <c r="C28" s="27" t="s">
        <v>101</v>
      </c>
      <c r="D28" s="60">
        <v>0.95</v>
      </c>
      <c r="E28" s="61">
        <f>D28</f>
        <v>0.95</v>
      </c>
      <c r="F28" s="62">
        <f>(E28*16.66)/100</f>
        <v>0.15826999999999999</v>
      </c>
    </row>
    <row r="29" spans="1:8" ht="137.25" customHeight="1" x14ac:dyDescent="0.3">
      <c r="A29" s="26" t="s">
        <v>26</v>
      </c>
      <c r="B29" s="27" t="s">
        <v>81</v>
      </c>
      <c r="C29" s="49" t="s">
        <v>89</v>
      </c>
      <c r="D29" s="60">
        <v>0.86</v>
      </c>
      <c r="E29" s="61">
        <f>D29</f>
        <v>0.86</v>
      </c>
      <c r="F29" s="62">
        <f>(E29*16.66)/100</f>
        <v>0.14327600000000001</v>
      </c>
    </row>
    <row r="30" spans="1:8" ht="210.75" customHeight="1" x14ac:dyDescent="0.3">
      <c r="A30" s="73" t="s">
        <v>27</v>
      </c>
      <c r="B30" s="76" t="s">
        <v>82</v>
      </c>
      <c r="C30" s="27" t="s">
        <v>94</v>
      </c>
      <c r="D30" s="63">
        <v>0.77</v>
      </c>
      <c r="E30" s="61">
        <f>IF(D30&gt;1,1,D30)</f>
        <v>0.77</v>
      </c>
      <c r="F30" s="62">
        <f>(E30*16.66)/100</f>
        <v>0.12828200000000001</v>
      </c>
    </row>
    <row r="31" spans="1:8" ht="104.25" customHeight="1" x14ac:dyDescent="0.3">
      <c r="A31" s="74"/>
      <c r="B31" s="77"/>
      <c r="C31" s="27" t="s">
        <v>100</v>
      </c>
      <c r="D31" s="60">
        <v>0.78</v>
      </c>
      <c r="E31" s="61" t="s">
        <v>39</v>
      </c>
      <c r="F31" s="62" t="s">
        <v>39</v>
      </c>
    </row>
    <row r="32" spans="1:8" ht="86.25" customHeight="1" x14ac:dyDescent="0.3">
      <c r="A32" s="75"/>
      <c r="B32" s="78"/>
      <c r="C32" s="27" t="s">
        <v>83</v>
      </c>
      <c r="D32" s="60">
        <v>0.99</v>
      </c>
      <c r="E32" s="61" t="s">
        <v>39</v>
      </c>
      <c r="F32" s="62" t="s">
        <v>39</v>
      </c>
    </row>
    <row r="33" spans="1:6" ht="24.75" customHeight="1" x14ac:dyDescent="0.3">
      <c r="A33" s="50"/>
      <c r="B33" s="50"/>
      <c r="C33" s="51" t="s">
        <v>28</v>
      </c>
      <c r="D33" s="64" t="s">
        <v>47</v>
      </c>
      <c r="E33" s="65">
        <f>E9+E14+E21+E27</f>
        <v>11.58</v>
      </c>
      <c r="F33" s="66">
        <f>F9+F14+F21+F27</f>
        <v>0.80982799999999999</v>
      </c>
    </row>
    <row r="34" spans="1:6" x14ac:dyDescent="0.3">
      <c r="A34" s="52"/>
      <c r="B34" s="52"/>
      <c r="C34" s="53"/>
      <c r="D34" s="54"/>
      <c r="E34" s="55"/>
      <c r="F34" s="56"/>
    </row>
    <row r="35" spans="1:6" x14ac:dyDescent="0.3">
      <c r="A35" s="52"/>
      <c r="B35" s="52" t="s">
        <v>52</v>
      </c>
      <c r="C35" s="53"/>
      <c r="D35" s="54"/>
      <c r="E35" s="55"/>
      <c r="F35" s="56"/>
    </row>
    <row r="36" spans="1:6" ht="31.5" customHeight="1" x14ac:dyDescent="0.3">
      <c r="A36" s="52"/>
      <c r="B36" s="80" t="s">
        <v>53</v>
      </c>
      <c r="C36" s="80"/>
      <c r="D36" s="80"/>
      <c r="E36" s="80"/>
      <c r="F36" s="80"/>
    </row>
    <row r="37" spans="1:6" ht="63.75" customHeight="1" x14ac:dyDescent="0.3">
      <c r="A37" s="52"/>
      <c r="B37" s="79" t="s">
        <v>88</v>
      </c>
      <c r="C37" s="79"/>
      <c r="D37" s="79"/>
      <c r="E37" s="79"/>
      <c r="F37" s="79"/>
    </row>
    <row r="38" spans="1:6" ht="54.75" customHeight="1" x14ac:dyDescent="0.3">
      <c r="A38" s="67" t="s">
        <v>42</v>
      </c>
      <c r="B38" s="68"/>
      <c r="C38" s="69"/>
      <c r="D38" s="81" t="s">
        <v>32</v>
      </c>
      <c r="E38" s="81"/>
      <c r="F38" s="82"/>
    </row>
  </sheetData>
  <autoFilter ref="A7:H33" xr:uid="{00000000-0009-0000-0000-000000000000}"/>
  <mergeCells count="8">
    <mergeCell ref="A38:C38"/>
    <mergeCell ref="D2:F2"/>
    <mergeCell ref="A4:F4"/>
    <mergeCell ref="A30:A32"/>
    <mergeCell ref="B30:B32"/>
    <mergeCell ref="B37:F37"/>
    <mergeCell ref="B36:F36"/>
    <mergeCell ref="D38:F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F14"/>
  <sheetViews>
    <sheetView view="pageBreakPreview" topLeftCell="A4" zoomScale="115" zoomScaleNormal="100" zoomScaleSheetLayoutView="115" workbookViewId="0">
      <selection activeCell="G9" sqref="G9"/>
    </sheetView>
  </sheetViews>
  <sheetFormatPr defaultColWidth="9.140625" defaultRowHeight="15" x14ac:dyDescent="0.25"/>
  <cols>
    <col min="1" max="1" width="14" style="1" customWidth="1"/>
    <col min="2" max="2" width="27.85546875" style="1" customWidth="1"/>
    <col min="3" max="3" width="16.85546875" style="1" customWidth="1"/>
    <col min="4" max="4" width="14.7109375" style="1" customWidth="1"/>
    <col min="5" max="5" width="9.85546875" style="1" customWidth="1"/>
    <col min="6" max="6" width="19.140625" style="1" customWidth="1"/>
    <col min="7" max="7" width="11.7109375" style="1" customWidth="1"/>
    <col min="8" max="8" width="11.42578125" style="1" customWidth="1"/>
    <col min="9" max="16384" width="9.140625" style="1"/>
  </cols>
  <sheetData>
    <row r="2" spans="1:6" ht="15" customHeight="1" x14ac:dyDescent="0.3">
      <c r="D2" s="70" t="s">
        <v>91</v>
      </c>
      <c r="E2" s="70"/>
      <c r="F2" s="70"/>
    </row>
    <row r="3" spans="1:6" ht="15" customHeight="1" x14ac:dyDescent="0.3">
      <c r="D3" s="6"/>
      <c r="E3" s="6"/>
      <c r="F3" s="6"/>
    </row>
    <row r="4" spans="1:6" ht="27" x14ac:dyDescent="0.25">
      <c r="A4" s="85" t="s">
        <v>35</v>
      </c>
      <c r="B4" s="85"/>
      <c r="C4" s="85"/>
      <c r="D4" s="85"/>
      <c r="E4" s="85"/>
      <c r="F4" s="85"/>
    </row>
    <row r="5" spans="1:6" ht="8.25" customHeight="1" x14ac:dyDescent="0.25"/>
    <row r="6" spans="1:6" ht="50.25" customHeight="1" x14ac:dyDescent="0.25">
      <c r="A6" s="4" t="s">
        <v>29</v>
      </c>
      <c r="B6" s="4" t="s">
        <v>48</v>
      </c>
      <c r="C6" s="86" t="s">
        <v>43</v>
      </c>
      <c r="D6" s="87"/>
      <c r="E6" s="87"/>
      <c r="F6" s="88"/>
    </row>
    <row r="7" spans="1:6" ht="52.5" customHeight="1" x14ac:dyDescent="0.25">
      <c r="A7" s="4" t="s">
        <v>30</v>
      </c>
      <c r="B7" s="5" t="s">
        <v>31</v>
      </c>
      <c r="C7" s="83" t="s">
        <v>84</v>
      </c>
      <c r="D7" s="83"/>
      <c r="E7" s="83"/>
      <c r="F7" s="83"/>
    </row>
    <row r="8" spans="1:6" ht="125.25" customHeight="1" x14ac:dyDescent="0.25">
      <c r="A8" s="4" t="s">
        <v>38</v>
      </c>
      <c r="B8" s="5" t="s">
        <v>32</v>
      </c>
      <c r="C8" s="83" t="s">
        <v>95</v>
      </c>
      <c r="D8" s="83"/>
      <c r="E8" s="83"/>
      <c r="F8" s="83"/>
    </row>
    <row r="9" spans="1:6" ht="137.25" customHeight="1" x14ac:dyDescent="0.25">
      <c r="A9" s="4" t="s">
        <v>37</v>
      </c>
      <c r="B9" s="5" t="s">
        <v>33</v>
      </c>
      <c r="C9" s="83" t="s">
        <v>96</v>
      </c>
      <c r="D9" s="83"/>
      <c r="E9" s="83"/>
      <c r="F9" s="83"/>
    </row>
    <row r="10" spans="1:6" ht="108" customHeight="1" x14ac:dyDescent="0.25">
      <c r="A10" s="4" t="s">
        <v>36</v>
      </c>
      <c r="B10" s="5" t="s">
        <v>34</v>
      </c>
      <c r="C10" s="83" t="s">
        <v>97</v>
      </c>
      <c r="D10" s="83"/>
      <c r="E10" s="83"/>
      <c r="F10" s="83"/>
    </row>
    <row r="11" spans="1:6" ht="109.5" customHeight="1" x14ac:dyDescent="0.25">
      <c r="A11" s="4" t="s">
        <v>40</v>
      </c>
      <c r="B11" s="5" t="s">
        <v>41</v>
      </c>
      <c r="C11" s="83" t="s">
        <v>85</v>
      </c>
      <c r="D11" s="83"/>
      <c r="E11" s="83"/>
      <c r="F11" s="83"/>
    </row>
    <row r="12" spans="1:6" ht="14.25" customHeight="1" x14ac:dyDescent="0.25">
      <c r="A12" s="7"/>
      <c r="B12" s="8"/>
      <c r="C12" s="9"/>
      <c r="D12" s="9"/>
      <c r="E12" s="9"/>
      <c r="F12" s="9"/>
    </row>
    <row r="13" spans="1:6" ht="42.75" customHeight="1" x14ac:dyDescent="0.25">
      <c r="A13" s="84" t="s">
        <v>50</v>
      </c>
      <c r="B13" s="84"/>
      <c r="C13" s="84"/>
      <c r="D13" s="84"/>
      <c r="E13" s="84"/>
      <c r="F13" s="84"/>
    </row>
    <row r="14" spans="1:6" ht="34.5" customHeight="1" x14ac:dyDescent="0.25">
      <c r="A14" s="84" t="s">
        <v>98</v>
      </c>
      <c r="B14" s="84"/>
      <c r="C14" s="84"/>
      <c r="D14" s="84"/>
      <c r="E14" s="84"/>
      <c r="F14" s="84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Puser03_0</cp:lastModifiedBy>
  <cp:lastPrinted>2021-03-01T08:52:36Z</cp:lastPrinted>
  <dcterms:created xsi:type="dcterms:W3CDTF">2016-01-22T12:00:45Z</dcterms:created>
  <dcterms:modified xsi:type="dcterms:W3CDTF">2021-03-15T07:29:37Z</dcterms:modified>
</cp:coreProperties>
</file>