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30" windowWidth="27495" windowHeight="11640"/>
  </bookViews>
  <sheets>
    <sheet name="Документ" sheetId="2" r:id="rId1"/>
  </sheets>
  <definedNames>
    <definedName name="_xlnm.Print_Titles" localSheetId="0">Документ!#REF!</definedName>
  </definedNames>
  <calcPr calcId="145621"/>
</workbook>
</file>

<file path=xl/calcChain.xml><?xml version="1.0" encoding="utf-8"?>
<calcChain xmlns="http://schemas.openxmlformats.org/spreadsheetml/2006/main">
  <c r="D179" i="2" l="1"/>
  <c r="C179" i="2"/>
  <c r="D161" i="2" l="1"/>
  <c r="D152" i="2"/>
  <c r="D148" i="2"/>
  <c r="D145" i="2"/>
  <c r="D134" i="2"/>
  <c r="C118" i="2"/>
  <c r="C117" i="2" s="1"/>
  <c r="D173" i="2" l="1"/>
  <c r="C105" i="2"/>
  <c r="C88" i="2" s="1"/>
  <c r="C87" i="2" s="1"/>
  <c r="C129" i="2" s="1"/>
  <c r="C114" i="2"/>
  <c r="C94" i="2"/>
  <c r="D7" i="2"/>
  <c r="D82" i="2"/>
  <c r="D83" i="2"/>
  <c r="D88" i="2"/>
  <c r="D87" i="2" s="1"/>
  <c r="D6" i="2" l="1"/>
  <c r="D129" i="2"/>
</calcChain>
</file>

<file path=xl/sharedStrings.xml><?xml version="1.0" encoding="utf-8"?>
<sst xmlns="http://schemas.openxmlformats.org/spreadsheetml/2006/main" count="344" uniqueCount="339">
  <si>
    <t>Единица измерения: руб.</t>
  </si>
  <si>
    <t>Код БК (с учетом группировки)</t>
  </si>
  <si>
    <t>Наименование БК (с учетом группировки)</t>
  </si>
  <si>
    <t>План (доходы)</t>
  </si>
  <si>
    <t>Поступление на лицевой счет</t>
  </si>
  <si>
    <t>Текущий год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</si>
  <si>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</si>
  <si>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</si>
  <si>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</si>
  <si>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</si>
  <si>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</si>
  <si>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</si>
  <si>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00010102010010000110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</si>
  <si>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</si>
  <si>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</si>
  <si>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</si>
  <si>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</si>
  <si>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</si>
  <si>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</si>
  <si>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</si>
  <si>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</si>
  <si>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</si>
  <si>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</si>
  <si>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</si>
  <si>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</si>
  <si>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</si>
  <si>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</si>
  <si>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</si>
  <si>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</si>
  <si>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</si>
  <si>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</si>
  <si>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>НАЛОГИ НА СОВОКУПНЫЙ ДОХОД</t>
  </si>
  <si>
    <t>00010501000000000110</t>
  </si>
  <si>
    <t>Налог, взимаемый в связи с применением упрощенной системы налогообложения</t>
  </si>
  <si>
    <t>00010501010010000110</t>
  </si>
  <si>
    <t>Налог, взимаемый с налогоплательщиков, выбравших в качестве объекта налогообложения доходы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</si>
  <si>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</si>
  <si>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</si>
  <si>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00010502000020000110</t>
  </si>
  <si>
    <t>Единый налог на вмененный доход для отдельных видов деятельности</t>
  </si>
  <si>
    <t>00010502010020000110</t>
  </si>
  <si>
    <t>00010502020020000110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</si>
  <si>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</si>
  <si>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00010503000010000110</t>
  </si>
  <si>
    <t>Единый сельскохозяйственный налог</t>
  </si>
  <si>
    <t>00010503010010000110</t>
  </si>
  <si>
    <t>00010504000020000110</t>
  </si>
  <si>
    <t>Налог, взимаемый в связи с применением патентной системы налогообложения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</si>
  <si>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</si>
  <si>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</si>
  <si>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00010800000000000000</t>
  </si>
  <si>
    <t>ГОСУДАРСТВЕННАЯ ПОШЛИНА</t>
  </si>
  <si>
    <t>00010803000010000110</t>
  </si>
  <si>
    <t>Государственная пошлина по делам, рассматриваемым в судах общей юрисдикции, мировыми судьями</t>
  </si>
  <si>
    <t>00010803010010000110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</si>
  <si>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</si>
  <si>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</si>
  <si>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</si>
  <si>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00010807150010000110</t>
  </si>
  <si>
    <t>Государственная пошлина за выдачу разрешения на установку рекламной конструкции</t>
  </si>
  <si>
    <t>00010900000000000000</t>
  </si>
  <si>
    <t>ЗАДОЛЖЕННОСТЬ И ПЕРЕРАСЧЕТЫ ПО ОТМЕНЕННЫМ НАЛОГАМ, СБОРАМ И ИНЫМ ОБЯЗАТЕЛЬНЫМ ПЛАТЕЖАМ</t>
  </si>
  <si>
    <t>00010907000000000110</t>
  </si>
  <si>
    <t>Прочие налоги и сборы (по отмененным местным налогам и сборам)</t>
  </si>
  <si>
    <t>00010907050000000110</t>
  </si>
  <si>
    <t>Прочие местные налоги и сборы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</si>
  <si>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</si>
  <si>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</si>
  <si>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</si>
  <si>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</si>
  <si>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</si>
  <si>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</si>
  <si>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</si>
  <si>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</si>
  <si>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</si>
  <si>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</si>
  <si>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</si>
  <si>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</si>
  <si>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</si>
  <si>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</si>
  <si>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</si>
  <si>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</si>
  <si>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00011200000000000000</t>
  </si>
  <si>
    <t>ПЛАТЕЖИ ПРИ ПОЛЬЗОВАНИИ ПРИРОДНЫМИ РЕСУРСАМИ</t>
  </si>
  <si>
    <t>00011201000010000120</t>
  </si>
  <si>
    <t>Плата за негативное воздействие на окружающую среду</t>
  </si>
  <si>
    <t>00011201010010000120</t>
  </si>
  <si>
    <t>Плата за выбросы загрязняющих веществ в атмосферный воздух стационарными объектами</t>
  </si>
  <si>
    <t>00011201030010000120</t>
  </si>
  <si>
    <t>Плата за сбросы загрязняющих веществ в водные объекты</t>
  </si>
  <si>
    <t>00011201040010000120</t>
  </si>
  <si>
    <t>Плата за размещение отходов производства и потребления</t>
  </si>
  <si>
    <t>00011300000000000000</t>
  </si>
  <si>
    <t>ДОХОДЫ ОТ ОКАЗАНИЯ ПЛАТНЫХ УСЛУГ И КОМПЕНСАЦИИ ЗАТРАТ ГОСУДАРСТВА</t>
  </si>
  <si>
    <t>00011302000000000130</t>
  </si>
  <si>
    <t>Доходы от компенсации затрат государства</t>
  </si>
  <si>
    <t>00011302060000000130</t>
  </si>
  <si>
    <t>Доходы, поступающие в порядке возмещения расходов, понесенных в связи с эксплуатацией имущества</t>
  </si>
  <si>
    <t>00011302990000000130</t>
  </si>
  <si>
    <t>Прочие 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</si>
  <si>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</si>
  <si>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</si>
  <si>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</si>
  <si>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</si>
  <si>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</si>
  <si>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</si>
  <si>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</si>
  <si>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</si>
  <si>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00011406010000000430</t>
  </si>
  <si>
    <t>Доходы от продажи земельных участков, государственная собственность на которые не разграничена</t>
  </si>
  <si>
    <t>00011406020000000430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</si>
  <si>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</si>
  <si>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</si>
  <si>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</si>
  <si>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</si>
  <si>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</si>
  <si>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00011406320000000430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</si>
  <si>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</si>
  <si>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00011600000000000000</t>
  </si>
  <si>
    <t>ШТРАФЫ, САНКЦИИ, ВОЗМЕЩЕНИЕ УЩЕРБА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</si>
  <si>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</si>
  <si>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</si>
  <si>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</si>
  <si>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</si>
  <si>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</si>
  <si>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</si>
  <si>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</si>
  <si>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</si>
  <si>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</si>
  <si>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</si>
  <si>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</si>
  <si>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</si>
  <si>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</si>
  <si>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</si>
  <si>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</si>
  <si>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</si>
  <si>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</si>
  <si>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</si>
  <si>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</si>
  <si>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</si>
  <si>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00011607000010000140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</si>
  <si>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</si>
  <si>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</si>
  <si>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</si>
  <si>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00011610000000000140</t>
  </si>
  <si>
    <t>Платежи в целях возмещения причиненного ущерба (убытков)</t>
  </si>
  <si>
    <t>00011610030050000140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</si>
  <si>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</si>
  <si>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</si>
  <si>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</si>
  <si>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</si>
  <si>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</si>
  <si>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00011611000010000140</t>
  </si>
  <si>
    <t>Платежи, уплачиваемые в целях возмещения вреда</t>
  </si>
  <si>
    <t>00011611050010000140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</si>
  <si>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</si>
  <si>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00011700000000000000</t>
  </si>
  <si>
    <t>ПРОЧИЕ НЕНАЛОГОВЫЕ ДОХОДЫ</t>
  </si>
  <si>
    <t>00011701000000000180</t>
  </si>
  <si>
    <t>Невыясненные поступления</t>
  </si>
  <si>
    <t>00011701050050000180</t>
  </si>
  <si>
    <t>Невыясненные поступления, зачисляемые в бюджеты муниципальных районов</t>
  </si>
  <si>
    <t>00011705000000000180</t>
  </si>
  <si>
    <t>Прочие неналоговые доходы</t>
  </si>
  <si>
    <t>00011705050050000180</t>
  </si>
  <si>
    <t>Прочие неналоговые доходы бюджетов муниципальных районов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</si>
  <si>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</si>
  <si>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</si>
  <si>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</si>
  <si>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</si>
  <si>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</si>
  <si>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</si>
  <si>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00020215001000000150</t>
  </si>
  <si>
    <t>Дотации на выравнивание бюджетной обеспеченности</t>
  </si>
  <si>
    <t>00020215002000000150</t>
  </si>
  <si>
    <t>Дотации бюджетам на поддержку мер по обеспечению сбалансированности бюджетов</t>
  </si>
  <si>
    <t>00020216549000000150</t>
  </si>
  <si>
    <t>Дотации (гранты) бюджетам за достижение показателей деятельности органов местного самоуправления</t>
  </si>
  <si>
    <t>00020219999000000150</t>
  </si>
  <si>
    <t>Прочие дотации</t>
  </si>
  <si>
    <t>00020220000000000150</t>
  </si>
  <si>
    <t>Субсидии бюджетам бюджетной системы Российской Федерации (межбюджетные субсидии)</t>
  </si>
  <si>
    <t>00020220077000000150</t>
  </si>
  <si>
    <t>Субсидии бюджетам на софинансирование капитальных вложений в объекты муниципальной собственности</t>
  </si>
  <si>
    <t>00020220299000000150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</si>
  <si>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</si>
  <si>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</si>
  <si>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</si>
  <si>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00020225097000000150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</si>
  <si>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</si>
  <si>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00020225228000000150</t>
  </si>
  <si>
    <t>Субсидии бюджетам на оснащение объектов спортивной инфраструктуры спортивно-технологическим оборудованием</t>
  </si>
  <si>
    <t>00020225304000000150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</si>
  <si>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</si>
  <si>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</si>
  <si>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</si>
  <si>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00020225519000000150</t>
  </si>
  <si>
    <t>Субсидии бюджетам на поддержку отрасли культуры</t>
  </si>
  <si>
    <t>00020227576000000150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</si>
  <si>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</si>
  <si>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00020229999000000150</t>
  </si>
  <si>
    <t>Прочие субсидии</t>
  </si>
  <si>
    <t>00020230000000000150</t>
  </si>
  <si>
    <t>Субвенции бюджетам бюджетной системы Российской Федерации</t>
  </si>
  <si>
    <t>00020230024000000150</t>
  </si>
  <si>
    <t>Субвенции местным бюджетам на выполнение передаваемых полномочий субъектов Российской Федерации</t>
  </si>
  <si>
    <t>00020230029000000150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</si>
  <si>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</si>
  <si>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00020235082000000150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</si>
  <si>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</si>
  <si>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</si>
  <si>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</si>
  <si>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00020235135000000150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</si>
  <si>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</si>
  <si>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00020235176000000150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</si>
  <si>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</si>
  <si>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00020235469000000150</t>
  </si>
  <si>
    <t>Субвенции бюджетам на проведение Всероссийской переписи населения 2020 года</t>
  </si>
  <si>
    <t>00020239999000000150</t>
  </si>
  <si>
    <t>Прочие субвенции</t>
  </si>
  <si>
    <t>00020240000000000150</t>
  </si>
  <si>
    <t>Иные межбюджетные трансферты</t>
  </si>
  <si>
    <t>00020240014000000150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</si>
  <si>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</si>
  <si>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00020245303000000150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</si>
  <si>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</si>
  <si>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00020700000000000000</t>
  </si>
  <si>
    <t>ПРОЧИЕ БЕЗВОЗМЕЗДНЫЕ ПОСТУПЛЕНИЯ</t>
  </si>
  <si>
    <t>00020705000050000150</t>
  </si>
  <si>
    <t>Прочие безвозмездные поступления в бюджеты муниципальных районов</t>
  </si>
  <si>
    <t>00020705010050000150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</si>
  <si>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</si>
  <si>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00020705030050000150</t>
  </si>
  <si>
    <t>00021800000000000000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</si>
  <si>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</si>
  <si>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</si>
  <si>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</si>
  <si>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</si>
  <si>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</si>
  <si>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</si>
  <si>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</si>
  <si>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</si>
  <si>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</si>
  <si>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00021925064050000150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</si>
  <si>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</si>
  <si>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>00021935118050000150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</si>
  <si>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</si>
  <si>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</si>
  <si>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</si>
  <si>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Итого:</t>
  </si>
  <si>
    <t>Код подраздела (с учетом группировки)</t>
  </si>
  <si>
    <t>Наименование подраздела (с учетом группировки)</t>
  </si>
  <si>
    <t>Бюджетная роспись (расходы)</t>
  </si>
  <si>
    <t>Кассовый расход</t>
  </si>
  <si>
    <t>Итого за период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</si>
  <si>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</si>
  <si>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</si>
  <si>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</si>
  <si>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</si>
  <si>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</si>
  <si>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</si>
  <si>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</si>
  <si>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</si>
  <si>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</si>
  <si>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</si>
  <si>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</si>
  <si>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</si>
  <si>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</si>
  <si>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</si>
  <si>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</si>
  <si>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</si>
  <si>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</si>
  <si>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</si>
  <si>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</si>
  <si>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</si>
  <si>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</si>
  <si>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</si>
  <si>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</si>
  <si>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</si>
  <si>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</si>
  <si>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</si>
  <si>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</si>
  <si>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</si>
  <si>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</si>
  <si>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</si>
  <si>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</si>
  <si>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</si>
  <si>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</si>
  <si>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</si>
  <si>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</si>
  <si>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</si>
  <si>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</si>
  <si>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</si>
  <si>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</si>
  <si>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</si>
  <si>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</si>
  <si>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</si>
  <si>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</si>
  <si>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</si>
  <si>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</si>
  <si>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</si>
  <si>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</si>
  <si>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</si>
  <si>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</si>
  <si>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</si>
  <si>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</si>
  <si>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</si>
  <si>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</si>
  <si>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</si>
  <si>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</si>
  <si>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</si>
  <si>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</si>
  <si>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</si>
  <si>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</si>
  <si>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</si>
  <si>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</si>
  <si>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</si>
  <si>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</si>
  <si>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</si>
  <si>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</si>
  <si>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</si>
  <si>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</si>
  <si>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</si>
  <si>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</si>
  <si>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</si>
  <si>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</si>
  <si>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</si>
  <si>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</si>
  <si>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</si>
  <si>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</si>
  <si>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</si>
  <si>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</si>
  <si>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</si>
  <si>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</si>
  <si>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</si>
  <si>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</si>
  <si>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</si>
  <si>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Итого источников финансирования</t>
  </si>
  <si>
    <t>Сведения об исполнении бюджета муниципального образования муниципального района "Сыктывдинский"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</si>
</sst>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Calibri"/>
      <family val="2"/>
      <scheme val="minor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1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7">
      <alignment horizontal="center" vertical="center" wrapText="1"/>
    </xf>
    <xf numFmtId="49" fontId="4" fillId="2" borderId="9">
      <alignment horizontal="center" vertical="top" shrinkToFit="1"/>
    </xf>
    <xf numFmtId="0" fontId="4" fillId="2" borderId="10">
      <alignment horizontal="left" vertical="top" wrapText="1"/>
    </xf>
    <xf numFmtId="4" fontId="4" fillId="2" borderId="10">
      <alignment horizontal="right" vertical="top" wrapText="1" shrinkToFit="1"/>
    </xf>
    <xf numFmtId="4" fontId="4" fillId="2" borderId="11">
      <alignment horizontal="right" vertical="top" shrinkToFit="1"/>
    </xf>
    <xf numFmtId="49" fontId="3" fillId="3" borderId="12">
      <alignment horizontal="center" vertical="top" shrinkToFit="1"/>
    </xf>
    <xf numFmtId="0" fontId="3" fillId="3" borderId="13">
      <alignment horizontal="left" vertical="top" wrapText="1"/>
    </xf>
    <xf numFmtId="4" fontId="3" fillId="3" borderId="13">
      <alignment horizontal="right" vertical="top" shrinkToFit="1"/>
    </xf>
    <xf numFmtId="4" fontId="3" fillId="3" borderId="14">
      <alignment horizontal="right" vertical="top" shrinkToFit="1"/>
    </xf>
    <xf numFmtId="49" fontId="3" fillId="4" borderId="15">
      <alignment horizontal="center" vertical="top" shrinkToFit="1"/>
    </xf>
    <xf numFmtId="0" fontId="3" fillId="4" borderId="16">
      <alignment horizontal="left" vertical="top" wrapText="1"/>
    </xf>
    <xf numFmtId="4" fontId="3" fillId="4" borderId="16">
      <alignment horizontal="right" vertical="top" shrinkToFit="1"/>
    </xf>
    <xf numFmtId="4" fontId="3" fillId="4" borderId="17">
      <alignment horizontal="right" vertical="top" shrinkToFit="1"/>
    </xf>
    <xf numFmtId="49" fontId="5" fillId="0" borderId="15">
      <alignment horizontal="center" vertical="top" shrinkToFit="1"/>
    </xf>
    <xf numFmtId="0" fontId="2" fillId="0" borderId="16">
      <alignment horizontal="left" vertical="top" wrapText="1"/>
    </xf>
    <xf numFmtId="4" fontId="2" fillId="0" borderId="16">
      <alignment horizontal="right" vertical="top" shrinkToFit="1"/>
    </xf>
    <xf numFmtId="4" fontId="6" fillId="0" borderId="17">
      <alignment horizontal="right" vertical="top" shrinkToFit="1"/>
    </xf>
    <xf numFmtId="0" fontId="4" fillId="5" borderId="18"/>
    <xf numFmtId="0" fontId="4" fillId="5" borderId="19"/>
    <xf numFmtId="4" fontId="4" fillId="5" borderId="19">
      <alignment horizontal="right" shrinkToFit="1"/>
    </xf>
    <xf numFmtId="4" fontId="4" fillId="5" borderId="20">
      <alignment horizontal="right" shrinkToFit="1"/>
    </xf>
    <xf numFmtId="0" fontId="2" fillId="0" borderId="21"/>
    <xf numFmtId="0" fontId="2" fillId="0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49" fontId="3" fillId="0" borderId="22">
      <alignment horizontal="center" vertical="center" wrapText="1"/>
    </xf>
    <xf numFmtId="49" fontId="5" fillId="0" borderId="15">
      <alignment horizontal="center" vertical="top" shrinkToFit="1"/>
    </xf>
    <xf numFmtId="0" fontId="2" fillId="0" borderId="16">
      <alignment horizontal="left" vertical="top" wrapText="1"/>
    </xf>
    <xf numFmtId="4" fontId="2" fillId="0" borderId="16">
      <alignment horizontal="right" vertical="top" shrinkToFit="1"/>
    </xf>
    <xf numFmtId="4" fontId="6" fillId="0" borderId="17">
      <alignment horizontal="right" vertical="top" shrinkToFit="1"/>
    </xf>
    <xf numFmtId="4" fontId="10" fillId="0" borderId="27">
      <alignment horizontal="right" shrinkToFit="1"/>
    </xf>
  </cellStyleXfs>
  <cellXfs count="58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>
      <alignment horizontal="right" vertical="top" wrapText="1"/>
    </xf>
    <xf numFmtId="0" fontId="2" fillId="0" borderId="1" xfId="2">
      <alignment horizontal="right" vertical="top" wrapText="1"/>
    </xf>
    <xf numFmtId="4" fontId="0" fillId="0" borderId="0" xfId="0" applyNumberFormat="1" applyProtection="1">
      <protection locked="0"/>
    </xf>
    <xf numFmtId="0" fontId="8" fillId="6" borderId="24" xfId="0" applyNumberFormat="1" applyFont="1" applyFill="1" applyBorder="1" applyAlignment="1">
      <alignment horizontal="center"/>
    </xf>
    <xf numFmtId="0" fontId="8" fillId="6" borderId="25" xfId="0" applyNumberFormat="1" applyFont="1" applyFill="1" applyBorder="1" applyAlignment="1">
      <alignment horizontal="center"/>
    </xf>
    <xf numFmtId="0" fontId="8" fillId="6" borderId="26" xfId="0" applyNumberFormat="1" applyFont="1" applyFill="1" applyBorder="1" applyAlignment="1">
      <alignment horizontal="center"/>
    </xf>
    <xf numFmtId="0" fontId="8" fillId="6" borderId="23" xfId="0" applyNumberFormat="1" applyFont="1" applyFill="1" applyBorder="1" applyAlignment="1">
      <alignment horizontal="center"/>
    </xf>
    <xf numFmtId="0" fontId="9" fillId="6" borderId="23" xfId="0" applyNumberFormat="1" applyFont="1" applyFill="1" applyBorder="1" applyAlignment="1">
      <alignment horizontal="left" vertical="center" wrapText="1"/>
    </xf>
    <xf numFmtId="4" fontId="9" fillId="6" borderId="23" xfId="0" applyNumberFormat="1" applyFont="1" applyFill="1" applyBorder="1" applyAlignment="1">
      <alignment horizontal="center" wrapText="1"/>
    </xf>
    <xf numFmtId="0" fontId="8" fillId="6" borderId="23" xfId="0" applyNumberFormat="1" applyFont="1" applyFill="1" applyBorder="1" applyAlignment="1">
      <alignment horizontal="center" vertical="center"/>
    </xf>
    <xf numFmtId="0" fontId="9" fillId="6" borderId="23" xfId="0" applyNumberFormat="1" applyFont="1" applyFill="1" applyBorder="1" applyAlignment="1">
      <alignment vertical="center" wrapText="1"/>
    </xf>
    <xf numFmtId="4" fontId="11" fillId="6" borderId="27" xfId="40" applyNumberFormat="1" applyFont="1" applyFill="1" applyProtection="1">
      <alignment horizontal="right" shrinkToFit="1"/>
    </xf>
    <xf numFmtId="0" fontId="9" fillId="6" borderId="23" xfId="0" applyNumberFormat="1" applyFont="1" applyFill="1" applyBorder="1"/>
    <xf numFmtId="0" fontId="8" fillId="6" borderId="23" xfId="0" applyNumberFormat="1" applyFont="1" applyFill="1" applyBorder="1"/>
    <xf numFmtId="4" fontId="8" fillId="6" borderId="23" xfId="0" applyNumberFormat="1" applyFont="1" applyFill="1" applyBorder="1" applyAlignment="1">
      <alignment horizontal="center"/>
    </xf>
    <xf numFmtId="49" fontId="12" fillId="6" borderId="23" xfId="3" applyNumberFormat="1" applyFont="1" applyFill="1" applyBorder="1" applyProtection="1">
      <alignment horizontal="center" vertical="center" wrapText="1"/>
    </xf>
    <xf numFmtId="49" fontId="12" fillId="6" borderId="23" xfId="4" applyNumberFormat="1" applyFont="1" applyFill="1" applyBorder="1" applyProtection="1">
      <alignment horizontal="center" vertical="center" wrapText="1"/>
    </xf>
    <xf numFmtId="49" fontId="12" fillId="6" borderId="23" xfId="4" applyNumberFormat="1" applyFont="1" applyFill="1" applyBorder="1" applyProtection="1">
      <alignment horizontal="center" vertical="center" wrapText="1"/>
    </xf>
    <xf numFmtId="49" fontId="12" fillId="6" borderId="23" xfId="5" applyNumberFormat="1" applyFont="1" applyFill="1" applyBorder="1" applyProtection="1">
      <alignment horizontal="center" vertical="center" wrapText="1"/>
    </xf>
    <xf numFmtId="49" fontId="12" fillId="6" borderId="23" xfId="3" applyFont="1" applyFill="1" applyBorder="1">
      <alignment horizontal="center" vertical="center" wrapText="1"/>
    </xf>
    <xf numFmtId="49" fontId="12" fillId="6" borderId="23" xfId="6" applyNumberFormat="1" applyFont="1" applyFill="1" applyBorder="1" applyProtection="1">
      <alignment horizontal="center" vertical="center" wrapText="1"/>
    </xf>
    <xf numFmtId="49" fontId="12" fillId="6" borderId="23" xfId="5" applyFont="1" applyFill="1" applyBorder="1">
      <alignment horizontal="center" vertical="center" wrapText="1"/>
    </xf>
    <xf numFmtId="49" fontId="12" fillId="6" borderId="23" xfId="8" applyNumberFormat="1" applyFont="1" applyFill="1" applyBorder="1" applyProtection="1">
      <alignment horizontal="center" vertical="top" shrinkToFit="1"/>
    </xf>
    <xf numFmtId="0" fontId="12" fillId="6" borderId="23" xfId="9" quotePrefix="1" applyNumberFormat="1" applyFont="1" applyFill="1" applyBorder="1" applyProtection="1">
      <alignment horizontal="left" vertical="top" wrapText="1"/>
    </xf>
    <xf numFmtId="4" fontId="12" fillId="6" borderId="23" xfId="10" applyNumberFormat="1" applyFont="1" applyFill="1" applyBorder="1" applyProtection="1">
      <alignment horizontal="right" vertical="top" wrapText="1" shrinkToFit="1"/>
    </xf>
    <xf numFmtId="4" fontId="12" fillId="6" borderId="23" xfId="11" applyNumberFormat="1" applyFont="1" applyFill="1" applyBorder="1" applyProtection="1">
      <alignment horizontal="right" vertical="top" shrinkToFit="1"/>
    </xf>
    <xf numFmtId="49" fontId="12" fillId="6" borderId="23" xfId="12" applyNumberFormat="1" applyFont="1" applyFill="1" applyBorder="1" applyProtection="1">
      <alignment horizontal="center" vertical="top" shrinkToFit="1"/>
    </xf>
    <xf numFmtId="0" fontId="12" fillId="6" borderId="23" xfId="13" quotePrefix="1" applyNumberFormat="1" applyFont="1" applyFill="1" applyBorder="1" applyProtection="1">
      <alignment horizontal="left" vertical="top" wrapText="1"/>
    </xf>
    <xf numFmtId="4" fontId="12" fillId="6" borderId="23" xfId="14" applyNumberFormat="1" applyFont="1" applyFill="1" applyBorder="1" applyProtection="1">
      <alignment horizontal="right" vertical="top" shrinkToFit="1"/>
    </xf>
    <xf numFmtId="4" fontId="12" fillId="6" borderId="23" xfId="15" applyNumberFormat="1" applyFont="1" applyFill="1" applyBorder="1" applyProtection="1">
      <alignment horizontal="right" vertical="top" shrinkToFit="1"/>
    </xf>
    <xf numFmtId="49" fontId="12" fillId="6" borderId="23" xfId="16" applyNumberFormat="1" applyFont="1" applyFill="1" applyBorder="1" applyProtection="1">
      <alignment horizontal="center" vertical="top" shrinkToFit="1"/>
    </xf>
    <xf numFmtId="0" fontId="12" fillId="6" borderId="23" xfId="17" quotePrefix="1" applyNumberFormat="1" applyFont="1" applyFill="1" applyBorder="1" applyProtection="1">
      <alignment horizontal="left" vertical="top" wrapText="1"/>
    </xf>
    <xf numFmtId="4" fontId="12" fillId="6" borderId="23" xfId="18" applyNumberFormat="1" applyFont="1" applyFill="1" applyBorder="1" applyProtection="1">
      <alignment horizontal="right" vertical="top" shrinkToFit="1"/>
    </xf>
    <xf numFmtId="4" fontId="12" fillId="6" borderId="23" xfId="19" applyNumberFormat="1" applyFont="1" applyFill="1" applyBorder="1" applyProtection="1">
      <alignment horizontal="right" vertical="top" shrinkToFit="1"/>
    </xf>
    <xf numFmtId="49" fontId="11" fillId="6" borderId="23" xfId="20" applyNumberFormat="1" applyFont="1" applyFill="1" applyBorder="1" applyProtection="1">
      <alignment horizontal="center" vertical="top" shrinkToFit="1"/>
    </xf>
    <xf numFmtId="0" fontId="11" fillId="6" borderId="23" xfId="21" quotePrefix="1" applyNumberFormat="1" applyFont="1" applyFill="1" applyBorder="1" applyProtection="1">
      <alignment horizontal="left" vertical="top" wrapText="1"/>
    </xf>
    <xf numFmtId="4" fontId="11" fillId="6" borderId="23" xfId="22" applyNumberFormat="1" applyFont="1" applyFill="1" applyBorder="1" applyProtection="1">
      <alignment horizontal="right" vertical="top" shrinkToFit="1"/>
    </xf>
    <xf numFmtId="4" fontId="11" fillId="6" borderId="23" xfId="23" applyNumberFormat="1" applyFont="1" applyFill="1" applyBorder="1" applyProtection="1">
      <alignment horizontal="right" vertical="top" shrinkToFit="1"/>
    </xf>
    <xf numFmtId="0" fontId="12" fillId="6" borderId="23" xfId="24" applyNumberFormat="1" applyFont="1" applyFill="1" applyBorder="1" applyProtection="1"/>
    <xf numFmtId="0" fontId="12" fillId="6" borderId="23" xfId="25" applyNumberFormat="1" applyFont="1" applyFill="1" applyBorder="1" applyProtection="1"/>
    <xf numFmtId="4" fontId="12" fillId="6" borderId="23" xfId="27" applyNumberFormat="1" applyFont="1" applyFill="1" applyBorder="1" applyProtection="1">
      <alignment horizontal="right" shrinkToFit="1"/>
    </xf>
    <xf numFmtId="0" fontId="11" fillId="0" borderId="1" xfId="28" applyNumberFormat="1" applyFont="1" applyBorder="1" applyProtection="1"/>
    <xf numFmtId="0" fontId="11" fillId="0" borderId="1" xfId="29" applyNumberFormat="1" applyFont="1" applyProtection="1">
      <alignment horizontal="left" vertical="top" wrapText="1"/>
    </xf>
    <xf numFmtId="0" fontId="11" fillId="0" borderId="1" xfId="29" applyFont="1">
      <alignment horizontal="left" vertical="top" wrapText="1"/>
    </xf>
    <xf numFmtId="49" fontId="12" fillId="6" borderId="23" xfId="5" applyNumberFormat="1" applyFont="1" applyFill="1" applyBorder="1" applyProtection="1">
      <alignment horizontal="center" vertical="center" wrapText="1"/>
    </xf>
    <xf numFmtId="49" fontId="12" fillId="6" borderId="23" xfId="35" applyNumberFormat="1" applyFont="1" applyFill="1" applyBorder="1" applyProtection="1">
      <alignment horizontal="center" vertical="center" wrapText="1"/>
    </xf>
    <xf numFmtId="4" fontId="12" fillId="6" borderId="23" xfId="10" applyNumberFormat="1" applyFont="1" applyFill="1" applyBorder="1" applyAlignment="1" applyProtection="1">
      <alignment horizontal="right" vertical="top" shrinkToFit="1"/>
    </xf>
    <xf numFmtId="49" fontId="11" fillId="6" borderId="23" xfId="12" applyNumberFormat="1" applyFont="1" applyFill="1" applyBorder="1" applyProtection="1">
      <alignment horizontal="center" vertical="top" shrinkToFit="1"/>
    </xf>
    <xf numFmtId="0" fontId="11" fillId="6" borderId="23" xfId="13" quotePrefix="1" applyNumberFormat="1" applyFont="1" applyFill="1" applyBorder="1" applyProtection="1">
      <alignment horizontal="left" vertical="top" wrapText="1"/>
    </xf>
    <xf numFmtId="4" fontId="11" fillId="6" borderId="23" xfId="14" applyNumberFormat="1" applyFont="1" applyFill="1" applyBorder="1" applyProtection="1">
      <alignment horizontal="right" vertical="top" shrinkToFit="1"/>
    </xf>
    <xf numFmtId="4" fontId="11" fillId="6" borderId="23" xfId="15" applyNumberFormat="1" applyFont="1" applyFill="1" applyBorder="1" applyProtection="1">
      <alignment horizontal="right" vertical="top" shrinkToFit="1"/>
    </xf>
    <xf numFmtId="4" fontId="12" fillId="6" borderId="23" xfId="26" applyNumberFormat="1" applyFont="1" applyFill="1" applyBorder="1" applyProtection="1">
      <alignment horizontal="right" shrinkToFit="1"/>
    </xf>
    <xf numFmtId="0" fontId="9" fillId="0" borderId="0" xfId="0" applyFont="1" applyProtection="1">
      <protection locked="0"/>
    </xf>
    <xf numFmtId="0" fontId="1" fillId="0" borderId="1" xfId="1" applyNumberFormat="1" applyAlignment="1" applyProtection="1">
      <alignment vertical="top" wrapText="1"/>
    </xf>
    <xf numFmtId="0" fontId="1" fillId="0" borderId="1" xfId="1" applyAlignment="1">
      <alignment vertical="top" wrapText="1"/>
    </xf>
    <xf numFmtId="0" fontId="13" fillId="0" borderId="1" xfId="0" applyFont="1" applyBorder="1" applyAlignment="1" applyProtection="1">
      <alignment horizontal="center" wrapText="1"/>
    </xf>
  </cellXfs>
  <cellStyles count="41">
    <cellStyle name="br" xfId="32"/>
    <cellStyle name="col" xfId="31"/>
    <cellStyle name="ex58" xfId="26"/>
    <cellStyle name="ex59" xfId="27"/>
    <cellStyle name="ex60" xfId="8"/>
    <cellStyle name="ex61" xfId="9"/>
    <cellStyle name="ex62" xfId="10"/>
    <cellStyle name="ex63" xfId="11"/>
    <cellStyle name="ex64" xfId="12"/>
    <cellStyle name="ex65" xfId="13"/>
    <cellStyle name="ex66" xfId="14"/>
    <cellStyle name="ex67" xfId="15"/>
    <cellStyle name="ex68" xfId="16"/>
    <cellStyle name="ex69" xfId="17"/>
    <cellStyle name="ex70" xfId="18"/>
    <cellStyle name="ex71" xfId="19"/>
    <cellStyle name="ex72" xfId="20"/>
    <cellStyle name="ex73" xfId="21"/>
    <cellStyle name="ex74" xfId="22"/>
    <cellStyle name="ex75" xfId="23"/>
    <cellStyle name="ex76" xfId="36"/>
    <cellStyle name="ex77" xfId="37"/>
    <cellStyle name="ex78" xfId="38"/>
    <cellStyle name="ex79" xfId="39"/>
    <cellStyle name="st57" xfId="2"/>
    <cellStyle name="style0" xfId="33"/>
    <cellStyle name="td" xfId="34"/>
    <cellStyle name="tr" xfId="30"/>
    <cellStyle name="xl_bot_header" xfId="7"/>
    <cellStyle name="xl_center_header" xfId="6"/>
    <cellStyle name="xl_footer" xfId="29"/>
    <cellStyle name="xl_header" xfId="1"/>
    <cellStyle name="xl_right_header" xfId="35"/>
    <cellStyle name="xl_top_header" xfId="4"/>
    <cellStyle name="xl_top_left_header" xfId="3"/>
    <cellStyle name="xl_top_right_header" xfId="5"/>
    <cellStyle name="xl_total_bot" xfId="28"/>
    <cellStyle name="xl_total_center" xfId="25"/>
    <cellStyle name="xl_total_left" xfId="24"/>
    <cellStyle name="xl95" xfId="4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2"/>
  <sheetViews>
    <sheetView showGridLines="0" tabSelected="1" workbookViewId="0">
      <pane ySplit="5" topLeftCell="A6" activePane="bottomLeft" state="frozen"/>
      <selection pane="bottomLeft" activeCell="A2" sqref="A2"/>
    </sheetView>
  </sheetViews>
  <sheetFormatPr defaultRowHeight="15" x14ac:dyDescent="0.25"/>
  <cols>
    <col min="1" max="1" width="19.7109375" style="1" customWidth="1"/>
    <col min="2" max="2" width="40.5703125" style="1" customWidth="1"/>
    <col min="3" max="3" width="12.28515625" style="1" customWidth="1"/>
    <col min="4" max="4" width="12.140625" style="1" customWidth="1"/>
    <col min="5" max="5" width="11.42578125" style="1" bestFit="1" customWidth="1"/>
    <col min="6" max="16384" width="9.140625" style="1"/>
  </cols>
  <sheetData>
    <row r="1" spans="1:4" ht="30.75" customHeight="1" x14ac:dyDescent="0.25">
      <c r="A1" s="57" t="s">
        <v>338</v>
      </c>
      <c r="B1" s="57"/>
      <c r="C1" s="57"/>
      <c r="D1" s="57"/>
    </row>
    <row r="2" spans="1:4" ht="15.2" customHeight="1" x14ac:dyDescent="0.25">
      <c r="A2" s="55"/>
      <c r="B2" s="56"/>
      <c r="C2" s="56"/>
      <c r="D2" s="56"/>
    </row>
    <row r="3" spans="1:4" ht="15.2" customHeight="1" x14ac:dyDescent="0.25">
      <c r="A3" s="2" t="s">
        <v>0</v>
      </c>
      <c r="B3" s="3"/>
      <c r="C3" s="3"/>
      <c r="D3" s="3"/>
    </row>
    <row r="4" spans="1:4" ht="15.2" customHeight="1" x14ac:dyDescent="0.25">
      <c r="A4" s="17" t="s">
        <v>1</v>
      </c>
      <c r="B4" s="18" t="s">
        <v>2</v>
      </c>
      <c r="C4" s="19" t="s">
        <v>3</v>
      </c>
      <c r="D4" s="20" t="s">
        <v>4</v>
      </c>
    </row>
    <row r="5" spans="1:4" x14ac:dyDescent="0.25">
      <c r="A5" s="21"/>
      <c r="B5" s="18"/>
      <c r="C5" s="22" t="s">
        <v>5</v>
      </c>
      <c r="D5" s="23"/>
    </row>
    <row r="6" spans="1:4" x14ac:dyDescent="0.25">
      <c r="A6" s="24" t="s">
        <v>6</v>
      </c>
      <c r="B6" s="25" t="s">
        <v>7</v>
      </c>
      <c r="C6" s="26">
        <v>357762623.69999999</v>
      </c>
      <c r="D6" s="27">
        <f>D7+D12+D18+D29+D34+D37+D45+D50+D54+D63+D82</f>
        <v>368837014.24000001</v>
      </c>
    </row>
    <row r="7" spans="1:4" x14ac:dyDescent="0.25">
      <c r="A7" s="28" t="s">
        <v>8</v>
      </c>
      <c r="B7" s="29" t="s">
        <v>9</v>
      </c>
      <c r="C7" s="30">
        <v>267618523.69999999</v>
      </c>
      <c r="D7" s="31">
        <f>D8</f>
        <v>269170729.58999997</v>
      </c>
    </row>
    <row r="8" spans="1:4" x14ac:dyDescent="0.25">
      <c r="A8" s="32" t="s">
        <v>10</v>
      </c>
      <c r="B8" s="33" t="s">
        <v>11</v>
      </c>
      <c r="C8" s="34">
        <v>267618523.69999999</v>
      </c>
      <c r="D8" s="35">
        <v>269170729.58999997</v>
      </c>
    </row>
    <row r="9" spans="1:4" ht="67.5" x14ac:dyDescent="0.25">
      <c r="A9" s="36" t="s">
        <v>12</v>
      </c>
      <c r="B9" s="37" t="s">
        <v>13</v>
      </c>
      <c r="C9" s="38">
        <v>262390323.69999999</v>
      </c>
      <c r="D9" s="39">
        <v>262779811.52000001</v>
      </c>
    </row>
    <row r="10" spans="1:4" ht="101.25" x14ac:dyDescent="0.25">
      <c r="A10" s="36" t="s">
        <v>14</v>
      </c>
      <c r="B10" s="37" t="s">
        <v>15</v>
      </c>
      <c r="C10" s="38">
        <v>1634000</v>
      </c>
      <c r="D10" s="39">
        <v>1688868.94</v>
      </c>
    </row>
    <row r="11" spans="1:4" ht="45" x14ac:dyDescent="0.25">
      <c r="A11" s="36" t="s">
        <v>16</v>
      </c>
      <c r="B11" s="37" t="s">
        <v>17</v>
      </c>
      <c r="C11" s="38">
        <v>3594200</v>
      </c>
      <c r="D11" s="39">
        <v>4702049.13</v>
      </c>
    </row>
    <row r="12" spans="1:4" ht="31.5" x14ac:dyDescent="0.25">
      <c r="A12" s="28" t="s">
        <v>18</v>
      </c>
      <c r="B12" s="29" t="s">
        <v>19</v>
      </c>
      <c r="C12" s="30">
        <v>20649300</v>
      </c>
      <c r="D12" s="31">
        <v>20270739.850000001</v>
      </c>
    </row>
    <row r="13" spans="1:4" ht="31.5" x14ac:dyDescent="0.25">
      <c r="A13" s="32" t="s">
        <v>20</v>
      </c>
      <c r="B13" s="33" t="s">
        <v>21</v>
      </c>
      <c r="C13" s="34">
        <v>20649300</v>
      </c>
      <c r="D13" s="35">
        <v>20270739.850000001</v>
      </c>
    </row>
    <row r="14" spans="1:4" ht="67.5" x14ac:dyDescent="0.25">
      <c r="A14" s="36" t="s">
        <v>22</v>
      </c>
      <c r="B14" s="37" t="s">
        <v>23</v>
      </c>
      <c r="C14" s="38">
        <v>9134722</v>
      </c>
      <c r="D14" s="39">
        <v>9349630.4900000002</v>
      </c>
    </row>
    <row r="15" spans="1:4" ht="78.75" x14ac:dyDescent="0.25">
      <c r="A15" s="36" t="s">
        <v>24</v>
      </c>
      <c r="B15" s="37" t="s">
        <v>25</v>
      </c>
      <c r="C15" s="38">
        <v>54578</v>
      </c>
      <c r="D15" s="39">
        <v>66875.31</v>
      </c>
    </row>
    <row r="16" spans="1:4" ht="67.5" x14ac:dyDescent="0.25">
      <c r="A16" s="36" t="s">
        <v>26</v>
      </c>
      <c r="B16" s="37" t="s">
        <v>27</v>
      </c>
      <c r="C16" s="38">
        <v>11460000</v>
      </c>
      <c r="D16" s="39">
        <v>12577879.92</v>
      </c>
    </row>
    <row r="17" spans="1:4" ht="67.5" x14ac:dyDescent="0.25">
      <c r="A17" s="36" t="s">
        <v>28</v>
      </c>
      <c r="B17" s="37" t="s">
        <v>29</v>
      </c>
      <c r="C17" s="38">
        <v>0</v>
      </c>
      <c r="D17" s="39">
        <v>-1723645.87</v>
      </c>
    </row>
    <row r="18" spans="1:4" x14ac:dyDescent="0.25">
      <c r="A18" s="28" t="s">
        <v>30</v>
      </c>
      <c r="B18" s="29" t="s">
        <v>31</v>
      </c>
      <c r="C18" s="30">
        <v>48841300</v>
      </c>
      <c r="D18" s="31">
        <v>48470807.390000001</v>
      </c>
    </row>
    <row r="19" spans="1:4" ht="21" x14ac:dyDescent="0.25">
      <c r="A19" s="32" t="s">
        <v>32</v>
      </c>
      <c r="B19" s="33" t="s">
        <v>33</v>
      </c>
      <c r="C19" s="34">
        <v>21849000</v>
      </c>
      <c r="D19" s="35">
        <v>21125287.879999999</v>
      </c>
    </row>
    <row r="20" spans="1:4" ht="22.5" x14ac:dyDescent="0.25">
      <c r="A20" s="36" t="s">
        <v>34</v>
      </c>
      <c r="B20" s="37" t="s">
        <v>35</v>
      </c>
      <c r="C20" s="38">
        <v>13700000</v>
      </c>
      <c r="D20" s="39">
        <v>14298485.050000001</v>
      </c>
    </row>
    <row r="21" spans="1:4" ht="33.75" x14ac:dyDescent="0.25">
      <c r="A21" s="36" t="s">
        <v>36</v>
      </c>
      <c r="B21" s="37" t="s">
        <v>37</v>
      </c>
      <c r="C21" s="38">
        <v>8149000</v>
      </c>
      <c r="D21" s="39">
        <v>6826802.8300000001</v>
      </c>
    </row>
    <row r="22" spans="1:4" ht="21" x14ac:dyDescent="0.25">
      <c r="A22" s="32" t="s">
        <v>38</v>
      </c>
      <c r="B22" s="33" t="s">
        <v>39</v>
      </c>
      <c r="C22" s="34">
        <v>8300000</v>
      </c>
      <c r="D22" s="35">
        <v>8393090.1600000001</v>
      </c>
    </row>
    <row r="23" spans="1:4" ht="22.5" x14ac:dyDescent="0.25">
      <c r="A23" s="36" t="s">
        <v>40</v>
      </c>
      <c r="B23" s="37" t="s">
        <v>39</v>
      </c>
      <c r="C23" s="38">
        <v>8300000</v>
      </c>
      <c r="D23" s="39">
        <v>8393064.25</v>
      </c>
    </row>
    <row r="24" spans="1:4" ht="33.75" x14ac:dyDescent="0.25">
      <c r="A24" s="36" t="s">
        <v>41</v>
      </c>
      <c r="B24" s="37" t="s">
        <v>42</v>
      </c>
      <c r="C24" s="38">
        <v>0</v>
      </c>
      <c r="D24" s="39">
        <v>25.91</v>
      </c>
    </row>
    <row r="25" spans="1:4" x14ac:dyDescent="0.25">
      <c r="A25" s="32" t="s">
        <v>43</v>
      </c>
      <c r="B25" s="33" t="s">
        <v>44</v>
      </c>
      <c r="C25" s="34">
        <v>18042300</v>
      </c>
      <c r="D25" s="35">
        <v>18015630.870000001</v>
      </c>
    </row>
    <row r="26" spans="1:4" x14ac:dyDescent="0.25">
      <c r="A26" s="36" t="s">
        <v>45</v>
      </c>
      <c r="B26" s="37" t="s">
        <v>44</v>
      </c>
      <c r="C26" s="38">
        <v>18042300</v>
      </c>
      <c r="D26" s="39">
        <v>18015630.870000001</v>
      </c>
    </row>
    <row r="27" spans="1:4" ht="21" x14ac:dyDescent="0.25">
      <c r="A27" s="32" t="s">
        <v>46</v>
      </c>
      <c r="B27" s="33" t="s">
        <v>47</v>
      </c>
      <c r="C27" s="34">
        <v>650000</v>
      </c>
      <c r="D27" s="35">
        <v>936798.48</v>
      </c>
    </row>
    <row r="28" spans="1:4" ht="33.75" x14ac:dyDescent="0.25">
      <c r="A28" s="36" t="s">
        <v>48</v>
      </c>
      <c r="B28" s="37" t="s">
        <v>49</v>
      </c>
      <c r="C28" s="38">
        <v>650000</v>
      </c>
      <c r="D28" s="39">
        <v>936798.48</v>
      </c>
    </row>
    <row r="29" spans="1:4" x14ac:dyDescent="0.25">
      <c r="A29" s="28" t="s">
        <v>50</v>
      </c>
      <c r="B29" s="29" t="s">
        <v>51</v>
      </c>
      <c r="C29" s="30">
        <v>4000000</v>
      </c>
      <c r="D29" s="31">
        <v>4553538.12</v>
      </c>
    </row>
    <row r="30" spans="1:4" ht="31.5" x14ac:dyDescent="0.25">
      <c r="A30" s="32" t="s">
        <v>52</v>
      </c>
      <c r="B30" s="33" t="s">
        <v>53</v>
      </c>
      <c r="C30" s="34">
        <v>4000000</v>
      </c>
      <c r="D30" s="35">
        <v>4545038.12</v>
      </c>
    </row>
    <row r="31" spans="1:4" ht="33.75" x14ac:dyDescent="0.25">
      <c r="A31" s="36" t="s">
        <v>54</v>
      </c>
      <c r="B31" s="37" t="s">
        <v>55</v>
      </c>
      <c r="C31" s="38">
        <v>4000000</v>
      </c>
      <c r="D31" s="39">
        <v>4545038.12</v>
      </c>
    </row>
    <row r="32" spans="1:4" ht="31.5" x14ac:dyDescent="0.25">
      <c r="A32" s="32" t="s">
        <v>56</v>
      </c>
      <c r="B32" s="33" t="s">
        <v>57</v>
      </c>
      <c r="C32" s="34">
        <v>0</v>
      </c>
      <c r="D32" s="35">
        <v>8500</v>
      </c>
    </row>
    <row r="33" spans="1:4" ht="22.5" x14ac:dyDescent="0.25">
      <c r="A33" s="36" t="s">
        <v>58</v>
      </c>
      <c r="B33" s="37" t="s">
        <v>59</v>
      </c>
      <c r="C33" s="38">
        <v>0</v>
      </c>
      <c r="D33" s="39">
        <v>8500</v>
      </c>
    </row>
    <row r="34" spans="1:4" ht="31.5" x14ac:dyDescent="0.25">
      <c r="A34" s="28" t="s">
        <v>60</v>
      </c>
      <c r="B34" s="29" t="s">
        <v>61</v>
      </c>
      <c r="C34" s="30">
        <v>0</v>
      </c>
      <c r="D34" s="31">
        <v>-4.41</v>
      </c>
    </row>
    <row r="35" spans="1:4" ht="21" x14ac:dyDescent="0.25">
      <c r="A35" s="32" t="s">
        <v>62</v>
      </c>
      <c r="B35" s="33" t="s">
        <v>63</v>
      </c>
      <c r="C35" s="34">
        <v>0</v>
      </c>
      <c r="D35" s="35">
        <v>-4.41</v>
      </c>
    </row>
    <row r="36" spans="1:4" x14ac:dyDescent="0.25">
      <c r="A36" s="36" t="s">
        <v>64</v>
      </c>
      <c r="B36" s="37" t="s">
        <v>65</v>
      </c>
      <c r="C36" s="38">
        <v>0</v>
      </c>
      <c r="D36" s="39">
        <v>-4.41</v>
      </c>
    </row>
    <row r="37" spans="1:4" ht="31.5" x14ac:dyDescent="0.25">
      <c r="A37" s="28" t="s">
        <v>66</v>
      </c>
      <c r="B37" s="29" t="s">
        <v>67</v>
      </c>
      <c r="C37" s="30">
        <v>12340000</v>
      </c>
      <c r="D37" s="31">
        <v>13175445.609999999</v>
      </c>
    </row>
    <row r="38" spans="1:4" ht="73.5" x14ac:dyDescent="0.25">
      <c r="A38" s="32" t="s">
        <v>68</v>
      </c>
      <c r="B38" s="33" t="s">
        <v>69</v>
      </c>
      <c r="C38" s="34">
        <v>12250000</v>
      </c>
      <c r="D38" s="35">
        <v>13070017.720000001</v>
      </c>
    </row>
    <row r="39" spans="1:4" ht="56.25" x14ac:dyDescent="0.25">
      <c r="A39" s="36" t="s">
        <v>70</v>
      </c>
      <c r="B39" s="37" t="s">
        <v>71</v>
      </c>
      <c r="C39" s="38">
        <v>5000000</v>
      </c>
      <c r="D39" s="39">
        <v>8416330.2100000009</v>
      </c>
    </row>
    <row r="40" spans="1:4" ht="67.5" x14ac:dyDescent="0.25">
      <c r="A40" s="36" t="s">
        <v>72</v>
      </c>
      <c r="B40" s="37" t="s">
        <v>73</v>
      </c>
      <c r="C40" s="38">
        <v>0</v>
      </c>
      <c r="D40" s="39">
        <v>403840.58</v>
      </c>
    </row>
    <row r="41" spans="1:4" ht="67.5" x14ac:dyDescent="0.25">
      <c r="A41" s="36" t="s">
        <v>74</v>
      </c>
      <c r="B41" s="37" t="s">
        <v>75</v>
      </c>
      <c r="C41" s="38">
        <v>150000</v>
      </c>
      <c r="D41" s="39">
        <v>279863.77</v>
      </c>
    </row>
    <row r="42" spans="1:4" ht="33.75" x14ac:dyDescent="0.25">
      <c r="A42" s="36" t="s">
        <v>76</v>
      </c>
      <c r="B42" s="37" t="s">
        <v>77</v>
      </c>
      <c r="C42" s="38">
        <v>7100000</v>
      </c>
      <c r="D42" s="39">
        <v>3969983.16</v>
      </c>
    </row>
    <row r="43" spans="1:4" ht="73.5" x14ac:dyDescent="0.25">
      <c r="A43" s="32" t="s">
        <v>78</v>
      </c>
      <c r="B43" s="33" t="s">
        <v>79</v>
      </c>
      <c r="C43" s="34">
        <v>90000</v>
      </c>
      <c r="D43" s="35">
        <v>105427.89</v>
      </c>
    </row>
    <row r="44" spans="1:4" ht="67.5" x14ac:dyDescent="0.25">
      <c r="A44" s="36" t="s">
        <v>80</v>
      </c>
      <c r="B44" s="37" t="s">
        <v>81</v>
      </c>
      <c r="C44" s="38">
        <v>90000</v>
      </c>
      <c r="D44" s="39">
        <v>105427.89</v>
      </c>
    </row>
    <row r="45" spans="1:4" ht="21" x14ac:dyDescent="0.25">
      <c r="A45" s="28" t="s">
        <v>82</v>
      </c>
      <c r="B45" s="29" t="s">
        <v>83</v>
      </c>
      <c r="C45" s="30">
        <v>291500</v>
      </c>
      <c r="D45" s="31">
        <v>308548.28000000003</v>
      </c>
    </row>
    <row r="46" spans="1:4" ht="15" customHeight="1" x14ac:dyDescent="0.25">
      <c r="A46" s="32" t="s">
        <v>84</v>
      </c>
      <c r="B46" s="33" t="s">
        <v>85</v>
      </c>
      <c r="C46" s="34">
        <v>291500</v>
      </c>
      <c r="D46" s="35">
        <v>308548.28000000003</v>
      </c>
    </row>
    <row r="47" spans="1:4" ht="22.5" x14ac:dyDescent="0.25">
      <c r="A47" s="36" t="s">
        <v>86</v>
      </c>
      <c r="B47" s="37" t="s">
        <v>87</v>
      </c>
      <c r="C47" s="38">
        <v>196900</v>
      </c>
      <c r="D47" s="39">
        <v>195435.58</v>
      </c>
    </row>
    <row r="48" spans="1:4" ht="22.5" x14ac:dyDescent="0.25">
      <c r="A48" s="36" t="s">
        <v>88</v>
      </c>
      <c r="B48" s="37" t="s">
        <v>89</v>
      </c>
      <c r="C48" s="38">
        <v>46700</v>
      </c>
      <c r="D48" s="39">
        <v>46339.16</v>
      </c>
    </row>
    <row r="49" spans="1:4" ht="22.5" x14ac:dyDescent="0.25">
      <c r="A49" s="36" t="s">
        <v>90</v>
      </c>
      <c r="B49" s="37" t="s">
        <v>91</v>
      </c>
      <c r="C49" s="38">
        <v>47900</v>
      </c>
      <c r="D49" s="39">
        <v>66773.539999999994</v>
      </c>
    </row>
    <row r="50" spans="1:4" ht="21" x14ac:dyDescent="0.25">
      <c r="A50" s="28" t="s">
        <v>92</v>
      </c>
      <c r="B50" s="29" t="s">
        <v>93</v>
      </c>
      <c r="C50" s="30">
        <v>0</v>
      </c>
      <c r="D50" s="31">
        <v>524220.91</v>
      </c>
    </row>
    <row r="51" spans="1:4" x14ac:dyDescent="0.25">
      <c r="A51" s="32" t="s">
        <v>94</v>
      </c>
      <c r="B51" s="33" t="s">
        <v>95</v>
      </c>
      <c r="C51" s="34">
        <v>0</v>
      </c>
      <c r="D51" s="35">
        <v>524220.91</v>
      </c>
    </row>
    <row r="52" spans="1:4" ht="22.5" x14ac:dyDescent="0.25">
      <c r="A52" s="36" t="s">
        <v>96</v>
      </c>
      <c r="B52" s="37" t="s">
        <v>97</v>
      </c>
      <c r="C52" s="38">
        <v>0</v>
      </c>
      <c r="D52" s="39">
        <v>23864.54</v>
      </c>
    </row>
    <row r="53" spans="1:4" x14ac:dyDescent="0.25">
      <c r="A53" s="36" t="s">
        <v>98</v>
      </c>
      <c r="B53" s="37" t="s">
        <v>99</v>
      </c>
      <c r="C53" s="38">
        <v>0</v>
      </c>
      <c r="D53" s="39">
        <v>500356.37</v>
      </c>
    </row>
    <row r="54" spans="1:4" ht="21" x14ac:dyDescent="0.25">
      <c r="A54" s="28" t="s">
        <v>100</v>
      </c>
      <c r="B54" s="29" t="s">
        <v>101</v>
      </c>
      <c r="C54" s="30">
        <v>3600000</v>
      </c>
      <c r="D54" s="31">
        <v>9891018.1400000006</v>
      </c>
    </row>
    <row r="55" spans="1:4" ht="63" x14ac:dyDescent="0.25">
      <c r="A55" s="32" t="s">
        <v>102</v>
      </c>
      <c r="B55" s="33" t="s">
        <v>103</v>
      </c>
      <c r="C55" s="34">
        <v>200000</v>
      </c>
      <c r="D55" s="35">
        <v>220340</v>
      </c>
    </row>
    <row r="56" spans="1:4" ht="78.75" x14ac:dyDescent="0.25">
      <c r="A56" s="36" t="s">
        <v>104</v>
      </c>
      <c r="B56" s="37" t="s">
        <v>105</v>
      </c>
      <c r="C56" s="38">
        <v>200000</v>
      </c>
      <c r="D56" s="39">
        <v>220340</v>
      </c>
    </row>
    <row r="57" spans="1:4" ht="31.5" x14ac:dyDescent="0.25">
      <c r="A57" s="32" t="s">
        <v>106</v>
      </c>
      <c r="B57" s="33" t="s">
        <v>107</v>
      </c>
      <c r="C57" s="34">
        <v>2900000</v>
      </c>
      <c r="D57" s="35">
        <v>9016688.3599999994</v>
      </c>
    </row>
    <row r="58" spans="1:4" ht="33.75" x14ac:dyDescent="0.25">
      <c r="A58" s="36" t="s">
        <v>108</v>
      </c>
      <c r="B58" s="37" t="s">
        <v>109</v>
      </c>
      <c r="C58" s="38">
        <v>2900000</v>
      </c>
      <c r="D58" s="39">
        <v>3847638.45</v>
      </c>
    </row>
    <row r="59" spans="1:4" ht="45" x14ac:dyDescent="0.25">
      <c r="A59" s="36" t="s">
        <v>110</v>
      </c>
      <c r="B59" s="37" t="s">
        <v>111</v>
      </c>
      <c r="C59" s="38">
        <v>0</v>
      </c>
      <c r="D59" s="39">
        <v>5169049.91</v>
      </c>
    </row>
    <row r="60" spans="1:4" ht="63" x14ac:dyDescent="0.25">
      <c r="A60" s="32" t="s">
        <v>112</v>
      </c>
      <c r="B60" s="33" t="s">
        <v>113</v>
      </c>
      <c r="C60" s="34">
        <v>500000</v>
      </c>
      <c r="D60" s="35">
        <v>653989.78</v>
      </c>
    </row>
    <row r="61" spans="1:4" ht="56.25" x14ac:dyDescent="0.25">
      <c r="A61" s="36" t="s">
        <v>114</v>
      </c>
      <c r="B61" s="37" t="s">
        <v>115</v>
      </c>
      <c r="C61" s="38">
        <v>500000</v>
      </c>
      <c r="D61" s="39">
        <v>549983.29</v>
      </c>
    </row>
    <row r="62" spans="1:4" ht="56.25" x14ac:dyDescent="0.25">
      <c r="A62" s="36" t="s">
        <v>116</v>
      </c>
      <c r="B62" s="37" t="s">
        <v>117</v>
      </c>
      <c r="C62" s="38">
        <v>0</v>
      </c>
      <c r="D62" s="39">
        <v>104006.49</v>
      </c>
    </row>
    <row r="63" spans="1:4" x14ac:dyDescent="0.25">
      <c r="A63" s="28" t="s">
        <v>118</v>
      </c>
      <c r="B63" s="29" t="s">
        <v>119</v>
      </c>
      <c r="C63" s="30">
        <v>422000</v>
      </c>
      <c r="D63" s="31">
        <v>2433175.85</v>
      </c>
    </row>
    <row r="64" spans="1:4" ht="31.5" x14ac:dyDescent="0.25">
      <c r="A64" s="32" t="s">
        <v>120</v>
      </c>
      <c r="B64" s="33" t="s">
        <v>121</v>
      </c>
      <c r="C64" s="34">
        <v>0</v>
      </c>
      <c r="D64" s="35">
        <v>437249.21</v>
      </c>
    </row>
    <row r="65" spans="1:4" ht="45" x14ac:dyDescent="0.25">
      <c r="A65" s="36" t="s">
        <v>122</v>
      </c>
      <c r="B65" s="37" t="s">
        <v>123</v>
      </c>
      <c r="C65" s="38">
        <v>0</v>
      </c>
      <c r="D65" s="39">
        <v>12250</v>
      </c>
    </row>
    <row r="66" spans="1:4" ht="67.5" x14ac:dyDescent="0.25">
      <c r="A66" s="36" t="s">
        <v>124</v>
      </c>
      <c r="B66" s="37" t="s">
        <v>125</v>
      </c>
      <c r="C66" s="38">
        <v>0</v>
      </c>
      <c r="D66" s="39">
        <v>128073.84</v>
      </c>
    </row>
    <row r="67" spans="1:4" ht="45" x14ac:dyDescent="0.25">
      <c r="A67" s="36" t="s">
        <v>126</v>
      </c>
      <c r="B67" s="37" t="s">
        <v>127</v>
      </c>
      <c r="C67" s="38">
        <v>0</v>
      </c>
      <c r="D67" s="39">
        <v>7050</v>
      </c>
    </row>
    <row r="68" spans="1:4" ht="56.25" x14ac:dyDescent="0.25">
      <c r="A68" s="36" t="s">
        <v>128</v>
      </c>
      <c r="B68" s="37" t="s">
        <v>129</v>
      </c>
      <c r="C68" s="38">
        <v>0</v>
      </c>
      <c r="D68" s="39">
        <v>15433.26</v>
      </c>
    </row>
    <row r="69" spans="1:4" ht="67.5" x14ac:dyDescent="0.25">
      <c r="A69" s="36" t="s">
        <v>130</v>
      </c>
      <c r="B69" s="37" t="s">
        <v>131</v>
      </c>
      <c r="C69" s="38">
        <v>0</v>
      </c>
      <c r="D69" s="39">
        <v>28250.39</v>
      </c>
    </row>
    <row r="70" spans="1:4" ht="56.25" x14ac:dyDescent="0.25">
      <c r="A70" s="36" t="s">
        <v>132</v>
      </c>
      <c r="B70" s="37" t="s">
        <v>133</v>
      </c>
      <c r="C70" s="38">
        <v>0</v>
      </c>
      <c r="D70" s="39">
        <v>4755.07</v>
      </c>
    </row>
    <row r="71" spans="1:4" ht="56.25" x14ac:dyDescent="0.25">
      <c r="A71" s="36" t="s">
        <v>134</v>
      </c>
      <c r="B71" s="37" t="s">
        <v>135</v>
      </c>
      <c r="C71" s="38">
        <v>0</v>
      </c>
      <c r="D71" s="39">
        <v>1000</v>
      </c>
    </row>
    <row r="72" spans="1:4" ht="45" x14ac:dyDescent="0.25">
      <c r="A72" s="36" t="s">
        <v>136</v>
      </c>
      <c r="B72" s="37" t="s">
        <v>137</v>
      </c>
      <c r="C72" s="38">
        <v>0</v>
      </c>
      <c r="D72" s="39">
        <v>91923.29</v>
      </c>
    </row>
    <row r="73" spans="1:4" ht="56.25" x14ac:dyDescent="0.25">
      <c r="A73" s="36" t="s">
        <v>138</v>
      </c>
      <c r="B73" s="37" t="s">
        <v>139</v>
      </c>
      <c r="C73" s="38">
        <v>0</v>
      </c>
      <c r="D73" s="39">
        <v>148513.35999999999</v>
      </c>
    </row>
    <row r="74" spans="1:4" ht="94.5" x14ac:dyDescent="0.25">
      <c r="A74" s="32" t="s">
        <v>140</v>
      </c>
      <c r="B74" s="33" t="s">
        <v>141</v>
      </c>
      <c r="C74" s="34">
        <v>0</v>
      </c>
      <c r="D74" s="35">
        <v>2443.1</v>
      </c>
    </row>
    <row r="75" spans="1:4" ht="45" x14ac:dyDescent="0.25">
      <c r="A75" s="36" t="s">
        <v>142</v>
      </c>
      <c r="B75" s="37" t="s">
        <v>143</v>
      </c>
      <c r="C75" s="38">
        <v>0</v>
      </c>
      <c r="D75" s="39">
        <v>2443.1</v>
      </c>
    </row>
    <row r="76" spans="1:4" ht="21" x14ac:dyDescent="0.25">
      <c r="A76" s="32" t="s">
        <v>144</v>
      </c>
      <c r="B76" s="33" t="s">
        <v>145</v>
      </c>
      <c r="C76" s="34">
        <v>422000</v>
      </c>
      <c r="D76" s="35">
        <v>1923928.4</v>
      </c>
    </row>
    <row r="77" spans="1:4" ht="78.75" x14ac:dyDescent="0.25">
      <c r="A77" s="36" t="s">
        <v>146</v>
      </c>
      <c r="B77" s="37" t="s">
        <v>147</v>
      </c>
      <c r="C77" s="38">
        <v>0</v>
      </c>
      <c r="D77" s="39">
        <v>509.82</v>
      </c>
    </row>
    <row r="78" spans="1:4" ht="33.75" x14ac:dyDescent="0.25">
      <c r="A78" s="36" t="s">
        <v>148</v>
      </c>
      <c r="B78" s="37" t="s">
        <v>149</v>
      </c>
      <c r="C78" s="38">
        <v>0</v>
      </c>
      <c r="D78" s="39">
        <v>329845.05</v>
      </c>
    </row>
    <row r="79" spans="1:4" ht="56.25" x14ac:dyDescent="0.25">
      <c r="A79" s="36" t="s">
        <v>150</v>
      </c>
      <c r="B79" s="37" t="s">
        <v>151</v>
      </c>
      <c r="C79" s="38">
        <v>422000</v>
      </c>
      <c r="D79" s="39">
        <v>1593573.53</v>
      </c>
    </row>
    <row r="80" spans="1:4" ht="21" x14ac:dyDescent="0.25">
      <c r="A80" s="32" t="s">
        <v>152</v>
      </c>
      <c r="B80" s="33" t="s">
        <v>153</v>
      </c>
      <c r="C80" s="34">
        <v>0</v>
      </c>
      <c r="D80" s="35">
        <v>69555.14</v>
      </c>
    </row>
    <row r="81" spans="1:4" ht="78.75" x14ac:dyDescent="0.25">
      <c r="A81" s="36" t="s">
        <v>154</v>
      </c>
      <c r="B81" s="37" t="s">
        <v>155</v>
      </c>
      <c r="C81" s="38">
        <v>0</v>
      </c>
      <c r="D81" s="39">
        <v>69555.14</v>
      </c>
    </row>
    <row r="82" spans="1:4" x14ac:dyDescent="0.25">
      <c r="A82" s="28" t="s">
        <v>156</v>
      </c>
      <c r="B82" s="29" t="s">
        <v>157</v>
      </c>
      <c r="C82" s="30">
        <v>0</v>
      </c>
      <c r="D82" s="31">
        <f>D84+D86</f>
        <v>38794.910000000003</v>
      </c>
    </row>
    <row r="83" spans="1:4" x14ac:dyDescent="0.25">
      <c r="A83" s="32" t="s">
        <v>158</v>
      </c>
      <c r="B83" s="33" t="s">
        <v>159</v>
      </c>
      <c r="C83" s="34">
        <v>0</v>
      </c>
      <c r="D83" s="35">
        <f>D84</f>
        <v>26925.39</v>
      </c>
    </row>
    <row r="84" spans="1:4" ht="22.5" x14ac:dyDescent="0.25">
      <c r="A84" s="36" t="s">
        <v>160</v>
      </c>
      <c r="B84" s="37" t="s">
        <v>161</v>
      </c>
      <c r="C84" s="38">
        <v>0</v>
      </c>
      <c r="D84" s="39">
        <v>26925.39</v>
      </c>
    </row>
    <row r="85" spans="1:4" x14ac:dyDescent="0.25">
      <c r="A85" s="32" t="s">
        <v>162</v>
      </c>
      <c r="B85" s="33" t="s">
        <v>163</v>
      </c>
      <c r="C85" s="34">
        <v>0</v>
      </c>
      <c r="D85" s="35">
        <v>11869.52</v>
      </c>
    </row>
    <row r="86" spans="1:4" ht="22.5" x14ac:dyDescent="0.25">
      <c r="A86" s="36" t="s">
        <v>164</v>
      </c>
      <c r="B86" s="37" t="s">
        <v>165</v>
      </c>
      <c r="C86" s="38">
        <v>0</v>
      </c>
      <c r="D86" s="39">
        <v>11869.52</v>
      </c>
    </row>
    <row r="87" spans="1:4" x14ac:dyDescent="0.25">
      <c r="A87" s="24" t="s">
        <v>166</v>
      </c>
      <c r="B87" s="25" t="s">
        <v>167</v>
      </c>
      <c r="C87" s="27">
        <f>C88+C117+C121+C124</f>
        <v>1303888463.0799999</v>
      </c>
      <c r="D87" s="27">
        <f>D88+D117+D121+D124</f>
        <v>1197606515.03</v>
      </c>
    </row>
    <row r="88" spans="1:4" ht="31.5" x14ac:dyDescent="0.25">
      <c r="A88" s="28" t="s">
        <v>168</v>
      </c>
      <c r="B88" s="29" t="s">
        <v>169</v>
      </c>
      <c r="C88" s="31">
        <f>C89+C94+C105+C114</f>
        <v>1302881563.0799999</v>
      </c>
      <c r="D88" s="31">
        <f>D89+D94+D105+D114</f>
        <v>1191754086.05</v>
      </c>
    </row>
    <row r="89" spans="1:4" ht="21" x14ac:dyDescent="0.25">
      <c r="A89" s="32" t="s">
        <v>170</v>
      </c>
      <c r="B89" s="33" t="s">
        <v>171</v>
      </c>
      <c r="C89" s="34">
        <v>99151200</v>
      </c>
      <c r="D89" s="35">
        <v>99151200</v>
      </c>
    </row>
    <row r="90" spans="1:4" x14ac:dyDescent="0.25">
      <c r="A90" s="36" t="s">
        <v>172</v>
      </c>
      <c r="B90" s="37" t="s">
        <v>173</v>
      </c>
      <c r="C90" s="38">
        <v>63594400</v>
      </c>
      <c r="D90" s="39">
        <v>63594400</v>
      </c>
    </row>
    <row r="91" spans="1:4" ht="22.5" x14ac:dyDescent="0.25">
      <c r="A91" s="36" t="s">
        <v>174</v>
      </c>
      <c r="B91" s="37" t="s">
        <v>175</v>
      </c>
      <c r="C91" s="38">
        <v>13542600</v>
      </c>
      <c r="D91" s="39">
        <v>13542600</v>
      </c>
    </row>
    <row r="92" spans="1:4" ht="22.5" x14ac:dyDescent="0.25">
      <c r="A92" s="36" t="s">
        <v>176</v>
      </c>
      <c r="B92" s="37" t="s">
        <v>177</v>
      </c>
      <c r="C92" s="38">
        <v>13000000</v>
      </c>
      <c r="D92" s="39">
        <v>13000000</v>
      </c>
    </row>
    <row r="93" spans="1:4" x14ac:dyDescent="0.25">
      <c r="A93" s="36" t="s">
        <v>178</v>
      </c>
      <c r="B93" s="37" t="s">
        <v>179</v>
      </c>
      <c r="C93" s="38">
        <v>9014200</v>
      </c>
      <c r="D93" s="39">
        <v>9014200</v>
      </c>
    </row>
    <row r="94" spans="1:4" ht="21" x14ac:dyDescent="0.25">
      <c r="A94" s="32" t="s">
        <v>180</v>
      </c>
      <c r="B94" s="33" t="s">
        <v>181</v>
      </c>
      <c r="C94" s="34">
        <f>C95+C96+C97+C103+C104</f>
        <v>495174249.27999997</v>
      </c>
      <c r="D94" s="35">
        <v>388530268.29000002</v>
      </c>
    </row>
    <row r="95" spans="1:4" ht="22.5" x14ac:dyDescent="0.25">
      <c r="A95" s="36" t="s">
        <v>182</v>
      </c>
      <c r="B95" s="37" t="s">
        <v>183</v>
      </c>
      <c r="C95" s="38">
        <v>293952300</v>
      </c>
      <c r="D95" s="39">
        <v>131194783.92</v>
      </c>
    </row>
    <row r="96" spans="1:4" ht="101.25" x14ac:dyDescent="0.25">
      <c r="A96" s="36" t="s">
        <v>184</v>
      </c>
      <c r="B96" s="37" t="s">
        <v>185</v>
      </c>
      <c r="C96" s="38"/>
      <c r="D96" s="39">
        <v>31612842.73</v>
      </c>
    </row>
    <row r="97" spans="1:4" ht="67.5" x14ac:dyDescent="0.25">
      <c r="A97" s="36" t="s">
        <v>186</v>
      </c>
      <c r="B97" s="37" t="s">
        <v>187</v>
      </c>
      <c r="C97" s="38">
        <v>1377200</v>
      </c>
      <c r="D97" s="39">
        <v>1401004.69</v>
      </c>
    </row>
    <row r="98" spans="1:4" ht="45" x14ac:dyDescent="0.25">
      <c r="A98" s="36" t="s">
        <v>188</v>
      </c>
      <c r="B98" s="37" t="s">
        <v>189</v>
      </c>
      <c r="C98" s="38"/>
      <c r="D98" s="39">
        <v>1639800</v>
      </c>
    </row>
    <row r="99" spans="1:4" ht="33.75" x14ac:dyDescent="0.25">
      <c r="A99" s="36" t="s">
        <v>190</v>
      </c>
      <c r="B99" s="37" t="s">
        <v>191</v>
      </c>
      <c r="C99" s="38"/>
      <c r="D99" s="39">
        <v>2534738.33</v>
      </c>
    </row>
    <row r="100" spans="1:4" ht="45" x14ac:dyDescent="0.25">
      <c r="A100" s="36" t="s">
        <v>192</v>
      </c>
      <c r="B100" s="37" t="s">
        <v>193</v>
      </c>
      <c r="C100" s="38"/>
      <c r="D100" s="39">
        <v>5764800</v>
      </c>
    </row>
    <row r="101" spans="1:4" ht="45" x14ac:dyDescent="0.25">
      <c r="A101" s="36" t="s">
        <v>194</v>
      </c>
      <c r="B101" s="37" t="s">
        <v>195</v>
      </c>
      <c r="C101" s="38"/>
      <c r="D101" s="39">
        <v>1319400.26</v>
      </c>
    </row>
    <row r="102" spans="1:4" x14ac:dyDescent="0.25">
      <c r="A102" s="36" t="s">
        <v>196</v>
      </c>
      <c r="B102" s="37" t="s">
        <v>197</v>
      </c>
      <c r="C102" s="38"/>
      <c r="D102" s="39">
        <v>168046.67</v>
      </c>
    </row>
    <row r="103" spans="1:4" ht="45" x14ac:dyDescent="0.25">
      <c r="A103" s="36" t="s">
        <v>198</v>
      </c>
      <c r="B103" s="37" t="s">
        <v>199</v>
      </c>
      <c r="C103" s="38">
        <v>28824300</v>
      </c>
      <c r="D103" s="39">
        <v>28824300</v>
      </c>
    </row>
    <row r="104" spans="1:4" x14ac:dyDescent="0.25">
      <c r="A104" s="36" t="s">
        <v>200</v>
      </c>
      <c r="B104" s="37" t="s">
        <v>201</v>
      </c>
      <c r="C104" s="38">
        <v>171020449.28</v>
      </c>
      <c r="D104" s="39">
        <v>184070551.69</v>
      </c>
    </row>
    <row r="105" spans="1:4" ht="21" x14ac:dyDescent="0.25">
      <c r="A105" s="32" t="s">
        <v>202</v>
      </c>
      <c r="B105" s="33" t="s">
        <v>203</v>
      </c>
      <c r="C105" s="34">
        <f>C106+C107+C108+C109+C110+C111+C112+C113</f>
        <v>708459674.29999995</v>
      </c>
      <c r="D105" s="35">
        <v>695532078.25999999</v>
      </c>
    </row>
    <row r="106" spans="1:4" ht="33.75" x14ac:dyDescent="0.25">
      <c r="A106" s="36" t="s">
        <v>204</v>
      </c>
      <c r="B106" s="37" t="s">
        <v>205</v>
      </c>
      <c r="C106" s="38">
        <v>47261491</v>
      </c>
      <c r="D106" s="39">
        <v>42312819.259999998</v>
      </c>
    </row>
    <row r="107" spans="1:4" ht="56.25" x14ac:dyDescent="0.25">
      <c r="A107" s="36" t="s">
        <v>206</v>
      </c>
      <c r="B107" s="37" t="s">
        <v>207</v>
      </c>
      <c r="C107" s="38">
        <v>10648400</v>
      </c>
      <c r="D107" s="39">
        <v>3200000</v>
      </c>
    </row>
    <row r="108" spans="1:4" ht="56.25" x14ac:dyDescent="0.25">
      <c r="A108" s="36" t="s">
        <v>208</v>
      </c>
      <c r="B108" s="37" t="s">
        <v>209</v>
      </c>
      <c r="C108" s="38">
        <v>12586161</v>
      </c>
      <c r="D108" s="39">
        <v>12586161</v>
      </c>
    </row>
    <row r="109" spans="1:4" ht="45" x14ac:dyDescent="0.25">
      <c r="A109" s="36" t="s">
        <v>210</v>
      </c>
      <c r="B109" s="37" t="s">
        <v>211</v>
      </c>
      <c r="C109" s="38">
        <v>53600</v>
      </c>
      <c r="D109" s="39">
        <v>2300</v>
      </c>
    </row>
    <row r="110" spans="1:4" ht="45" x14ac:dyDescent="0.25">
      <c r="A110" s="36" t="s">
        <v>212</v>
      </c>
      <c r="B110" s="37" t="s">
        <v>213</v>
      </c>
      <c r="C110" s="38">
        <v>834498</v>
      </c>
      <c r="D110" s="39">
        <v>834498</v>
      </c>
    </row>
    <row r="111" spans="1:4" ht="56.25" x14ac:dyDescent="0.25">
      <c r="A111" s="36" t="s">
        <v>214</v>
      </c>
      <c r="B111" s="37" t="s">
        <v>215</v>
      </c>
      <c r="C111" s="38">
        <v>834498</v>
      </c>
      <c r="D111" s="39">
        <v>0</v>
      </c>
    </row>
    <row r="112" spans="1:4" ht="22.5" x14ac:dyDescent="0.25">
      <c r="A112" s="36" t="s">
        <v>216</v>
      </c>
      <c r="B112" s="37" t="s">
        <v>217</v>
      </c>
      <c r="C112" s="38">
        <v>432626.3</v>
      </c>
      <c r="D112" s="39">
        <v>0</v>
      </c>
    </row>
    <row r="113" spans="1:5" x14ac:dyDescent="0.25">
      <c r="A113" s="36" t="s">
        <v>218</v>
      </c>
      <c r="B113" s="37" t="s">
        <v>219</v>
      </c>
      <c r="C113" s="38">
        <v>635808400</v>
      </c>
      <c r="D113" s="39">
        <v>636596300</v>
      </c>
    </row>
    <row r="114" spans="1:5" x14ac:dyDescent="0.25">
      <c r="A114" s="32" t="s">
        <v>220</v>
      </c>
      <c r="B114" s="33" t="s">
        <v>221</v>
      </c>
      <c r="C114" s="34">
        <f>C115+C116</f>
        <v>96439.5</v>
      </c>
      <c r="D114" s="35">
        <v>8540539.5</v>
      </c>
    </row>
    <row r="115" spans="1:5" ht="45" x14ac:dyDescent="0.25">
      <c r="A115" s="36" t="s">
        <v>222</v>
      </c>
      <c r="B115" s="37" t="s">
        <v>223</v>
      </c>
      <c r="C115" s="38">
        <v>96439.5</v>
      </c>
      <c r="D115" s="39">
        <v>580839.5</v>
      </c>
    </row>
    <row r="116" spans="1:5" ht="45" x14ac:dyDescent="0.25">
      <c r="A116" s="36" t="s">
        <v>224</v>
      </c>
      <c r="B116" s="37" t="s">
        <v>225</v>
      </c>
      <c r="C116" s="38"/>
      <c r="D116" s="39">
        <v>7959700</v>
      </c>
    </row>
    <row r="117" spans="1:5" x14ac:dyDescent="0.25">
      <c r="A117" s="28" t="s">
        <v>226</v>
      </c>
      <c r="B117" s="29" t="s">
        <v>227</v>
      </c>
      <c r="C117" s="30">
        <f>C118</f>
        <v>6900</v>
      </c>
      <c r="D117" s="31">
        <v>4904100</v>
      </c>
    </row>
    <row r="118" spans="1:5" ht="21" x14ac:dyDescent="0.25">
      <c r="A118" s="32" t="s">
        <v>228</v>
      </c>
      <c r="B118" s="33" t="s">
        <v>229</v>
      </c>
      <c r="C118" s="34">
        <f>C119+C120</f>
        <v>6900</v>
      </c>
      <c r="D118" s="35">
        <v>4904100</v>
      </c>
    </row>
    <row r="119" spans="1:5" ht="22.5" x14ac:dyDescent="0.25">
      <c r="A119" s="36" t="s">
        <v>232</v>
      </c>
      <c r="B119" s="37" t="s">
        <v>229</v>
      </c>
      <c r="C119" s="38"/>
      <c r="D119" s="39">
        <v>4897200</v>
      </c>
    </row>
    <row r="120" spans="1:5" ht="67.5" x14ac:dyDescent="0.25">
      <c r="A120" s="36" t="s">
        <v>230</v>
      </c>
      <c r="B120" s="37" t="s">
        <v>231</v>
      </c>
      <c r="C120" s="38">
        <v>6900</v>
      </c>
      <c r="D120" s="39">
        <v>6900</v>
      </c>
      <c r="E120" s="4"/>
    </row>
    <row r="121" spans="1:5" ht="52.5" x14ac:dyDescent="0.25">
      <c r="A121" s="28" t="s">
        <v>233</v>
      </c>
      <c r="B121" s="29" t="s">
        <v>234</v>
      </c>
      <c r="C121" s="30">
        <v>1000000</v>
      </c>
      <c r="D121" s="31">
        <v>1486143.03</v>
      </c>
    </row>
    <row r="122" spans="1:5" ht="73.5" x14ac:dyDescent="0.25">
      <c r="A122" s="32" t="s">
        <v>235</v>
      </c>
      <c r="B122" s="33" t="s">
        <v>236</v>
      </c>
      <c r="C122" s="34">
        <v>1000000</v>
      </c>
      <c r="D122" s="35">
        <v>1486143.03</v>
      </c>
    </row>
    <row r="123" spans="1:5" ht="67.5" x14ac:dyDescent="0.25">
      <c r="A123" s="36" t="s">
        <v>237</v>
      </c>
      <c r="B123" s="37" t="s">
        <v>238</v>
      </c>
      <c r="C123" s="38">
        <v>1000000</v>
      </c>
      <c r="D123" s="39">
        <v>1486143.03</v>
      </c>
    </row>
    <row r="124" spans="1:5" ht="42" x14ac:dyDescent="0.25">
      <c r="A124" s="28" t="s">
        <v>239</v>
      </c>
      <c r="B124" s="29" t="s">
        <v>240</v>
      </c>
      <c r="C124" s="30">
        <v>0</v>
      </c>
      <c r="D124" s="31">
        <v>-537814.05000000005</v>
      </c>
    </row>
    <row r="125" spans="1:5" ht="42" x14ac:dyDescent="0.25">
      <c r="A125" s="32" t="s">
        <v>241</v>
      </c>
      <c r="B125" s="33" t="s">
        <v>242</v>
      </c>
      <c r="C125" s="34">
        <v>0</v>
      </c>
      <c r="D125" s="35">
        <v>-537814.05000000005</v>
      </c>
    </row>
    <row r="126" spans="1:5" ht="45" x14ac:dyDescent="0.25">
      <c r="A126" s="36" t="s">
        <v>243</v>
      </c>
      <c r="B126" s="37" t="s">
        <v>244</v>
      </c>
      <c r="C126" s="38">
        <v>0</v>
      </c>
      <c r="D126" s="39">
        <v>-434948.22</v>
      </c>
    </row>
    <row r="127" spans="1:5" ht="45" x14ac:dyDescent="0.25">
      <c r="A127" s="36" t="s">
        <v>245</v>
      </c>
      <c r="B127" s="37" t="s">
        <v>246</v>
      </c>
      <c r="C127" s="38">
        <v>0</v>
      </c>
      <c r="D127" s="39">
        <v>-43264.82</v>
      </c>
    </row>
    <row r="128" spans="1:5" ht="45" x14ac:dyDescent="0.25">
      <c r="A128" s="36" t="s">
        <v>247</v>
      </c>
      <c r="B128" s="37" t="s">
        <v>248</v>
      </c>
      <c r="C128" s="38">
        <v>0</v>
      </c>
      <c r="D128" s="39">
        <v>-59601.01</v>
      </c>
    </row>
    <row r="129" spans="1:4" x14ac:dyDescent="0.25">
      <c r="A129" s="40" t="s">
        <v>249</v>
      </c>
      <c r="B129" s="41"/>
      <c r="C129" s="42">
        <f>C87+C6</f>
        <v>1661651086.78</v>
      </c>
      <c r="D129" s="42">
        <f>D87+D6</f>
        <v>1566443529.27</v>
      </c>
    </row>
    <row r="130" spans="1:4" x14ac:dyDescent="0.25">
      <c r="A130" s="43"/>
      <c r="B130" s="43"/>
      <c r="C130" s="43"/>
      <c r="D130" s="43"/>
    </row>
    <row r="131" spans="1:4" x14ac:dyDescent="0.25">
      <c r="A131" s="44"/>
      <c r="B131" s="45"/>
      <c r="C131" s="45"/>
      <c r="D131" s="45"/>
    </row>
    <row r="132" spans="1:4" ht="21" x14ac:dyDescent="0.25">
      <c r="A132" s="17" t="s">
        <v>250</v>
      </c>
      <c r="B132" s="18" t="s">
        <v>251</v>
      </c>
      <c r="C132" s="19" t="s">
        <v>252</v>
      </c>
      <c r="D132" s="46" t="s">
        <v>253</v>
      </c>
    </row>
    <row r="133" spans="1:4" x14ac:dyDescent="0.25">
      <c r="A133" s="21"/>
      <c r="B133" s="18"/>
      <c r="C133" s="22" t="s">
        <v>5</v>
      </c>
      <c r="D133" s="47" t="s">
        <v>254</v>
      </c>
    </row>
    <row r="134" spans="1:4" x14ac:dyDescent="0.25">
      <c r="A134" s="24" t="s">
        <v>255</v>
      </c>
      <c r="B134" s="25" t="s">
        <v>256</v>
      </c>
      <c r="C134" s="48">
        <v>124788051.34</v>
      </c>
      <c r="D134" s="27">
        <f>D135+D136+D137+D138+D139+D140+D142</f>
        <v>105858355.70999999</v>
      </c>
    </row>
    <row r="135" spans="1:4" ht="33.75" x14ac:dyDescent="0.25">
      <c r="A135" s="49" t="s">
        <v>257</v>
      </c>
      <c r="B135" s="50" t="s">
        <v>258</v>
      </c>
      <c r="C135" s="51">
        <v>62086.34</v>
      </c>
      <c r="D135" s="52">
        <v>62083.42</v>
      </c>
    </row>
    <row r="136" spans="1:4" ht="45" x14ac:dyDescent="0.25">
      <c r="A136" s="49" t="s">
        <v>259</v>
      </c>
      <c r="B136" s="50" t="s">
        <v>260</v>
      </c>
      <c r="C136" s="51">
        <v>150000</v>
      </c>
      <c r="D136" s="52">
        <v>132629.6</v>
      </c>
    </row>
    <row r="137" spans="1:4" ht="45" x14ac:dyDescent="0.25">
      <c r="A137" s="49" t="s">
        <v>261</v>
      </c>
      <c r="B137" s="50" t="s">
        <v>262</v>
      </c>
      <c r="C137" s="51">
        <v>78187303.810000002</v>
      </c>
      <c r="D137" s="52">
        <v>72247770.909999996</v>
      </c>
    </row>
    <row r="138" spans="1:4" x14ac:dyDescent="0.25">
      <c r="A138" s="49" t="s">
        <v>263</v>
      </c>
      <c r="B138" s="50" t="s">
        <v>264</v>
      </c>
      <c r="C138" s="51">
        <v>2300</v>
      </c>
      <c r="D138" s="52">
        <v>2300</v>
      </c>
    </row>
    <row r="139" spans="1:4" ht="33.75" x14ac:dyDescent="0.25">
      <c r="A139" s="49" t="s">
        <v>265</v>
      </c>
      <c r="B139" s="50" t="s">
        <v>266</v>
      </c>
      <c r="C139" s="51">
        <v>14888265.5</v>
      </c>
      <c r="D139" s="52">
        <v>14819612.300000001</v>
      </c>
    </row>
    <row r="140" spans="1:4" x14ac:dyDescent="0.25">
      <c r="A140" s="49" t="s">
        <v>267</v>
      </c>
      <c r="B140" s="50" t="s">
        <v>268</v>
      </c>
      <c r="C140" s="51">
        <v>1834647.42</v>
      </c>
      <c r="D140" s="52">
        <v>1834647.42</v>
      </c>
    </row>
    <row r="141" spans="1:4" x14ac:dyDescent="0.25">
      <c r="A141" s="49" t="s">
        <v>269</v>
      </c>
      <c r="B141" s="50" t="s">
        <v>270</v>
      </c>
      <c r="C141" s="51">
        <v>29000</v>
      </c>
      <c r="D141" s="52">
        <v>0</v>
      </c>
    </row>
    <row r="142" spans="1:4" x14ac:dyDescent="0.25">
      <c r="A142" s="49" t="s">
        <v>271</v>
      </c>
      <c r="B142" s="50" t="s">
        <v>272</v>
      </c>
      <c r="C142" s="51">
        <v>29634448.27</v>
      </c>
      <c r="D142" s="52">
        <v>16759312.060000001</v>
      </c>
    </row>
    <row r="143" spans="1:4" ht="21" x14ac:dyDescent="0.25">
      <c r="A143" s="24" t="s">
        <v>273</v>
      </c>
      <c r="B143" s="25" t="s">
        <v>274</v>
      </c>
      <c r="C143" s="48">
        <v>1419709.41</v>
      </c>
      <c r="D143" s="27">
        <v>1356709.01</v>
      </c>
    </row>
    <row r="144" spans="1:4" ht="33.75" x14ac:dyDescent="0.25">
      <c r="A144" s="49" t="s">
        <v>275</v>
      </c>
      <c r="B144" s="50" t="s">
        <v>276</v>
      </c>
      <c r="C144" s="51">
        <v>1419709.41</v>
      </c>
      <c r="D144" s="52">
        <v>1356709.01</v>
      </c>
    </row>
    <row r="145" spans="1:4" x14ac:dyDescent="0.25">
      <c r="A145" s="24" t="s">
        <v>277</v>
      </c>
      <c r="B145" s="25" t="s">
        <v>278</v>
      </c>
      <c r="C145" s="48">
        <v>80572551.469999999</v>
      </c>
      <c r="D145" s="27">
        <f>D146+D147</f>
        <v>76174761.790000007</v>
      </c>
    </row>
    <row r="146" spans="1:4" x14ac:dyDescent="0.25">
      <c r="A146" s="49" t="s">
        <v>279</v>
      </c>
      <c r="B146" s="50" t="s">
        <v>280</v>
      </c>
      <c r="C146" s="51">
        <v>62141819.840000004</v>
      </c>
      <c r="D146" s="52">
        <v>58557130.490000002</v>
      </c>
    </row>
    <row r="147" spans="1:4" x14ac:dyDescent="0.25">
      <c r="A147" s="49" t="s">
        <v>281</v>
      </c>
      <c r="B147" s="50" t="s">
        <v>282</v>
      </c>
      <c r="C147" s="51">
        <v>18430731.629999999</v>
      </c>
      <c r="D147" s="52">
        <v>17617631.300000001</v>
      </c>
    </row>
    <row r="148" spans="1:4" x14ac:dyDescent="0.25">
      <c r="A148" s="24" t="s">
        <v>283</v>
      </c>
      <c r="B148" s="25" t="s">
        <v>284</v>
      </c>
      <c r="C148" s="48">
        <v>195977231.88999999</v>
      </c>
      <c r="D148" s="27">
        <f>D149+D150+D151</f>
        <v>160909387.54999998</v>
      </c>
    </row>
    <row r="149" spans="1:4" x14ac:dyDescent="0.25">
      <c r="A149" s="49" t="s">
        <v>285</v>
      </c>
      <c r="B149" s="50" t="s">
        <v>286</v>
      </c>
      <c r="C149" s="51">
        <v>53304689.280000001</v>
      </c>
      <c r="D149" s="52">
        <v>26778381.109999999</v>
      </c>
    </row>
    <row r="150" spans="1:4" x14ac:dyDescent="0.25">
      <c r="A150" s="49" t="s">
        <v>287</v>
      </c>
      <c r="B150" s="50" t="s">
        <v>288</v>
      </c>
      <c r="C150" s="51">
        <v>134662728.58000001</v>
      </c>
      <c r="D150" s="52">
        <v>128852199.84</v>
      </c>
    </row>
    <row r="151" spans="1:4" x14ac:dyDescent="0.25">
      <c r="A151" s="49" t="s">
        <v>289</v>
      </c>
      <c r="B151" s="50" t="s">
        <v>290</v>
      </c>
      <c r="C151" s="51">
        <v>8009814.0300000003</v>
      </c>
      <c r="D151" s="52">
        <v>5278806.5999999996</v>
      </c>
    </row>
    <row r="152" spans="1:4" x14ac:dyDescent="0.25">
      <c r="A152" s="24" t="s">
        <v>291</v>
      </c>
      <c r="B152" s="25" t="s">
        <v>292</v>
      </c>
      <c r="C152" s="48">
        <v>955753622.66999996</v>
      </c>
      <c r="D152" s="27">
        <f>D153+D154+D155+D156+D157</f>
        <v>945321980.26999986</v>
      </c>
    </row>
    <row r="153" spans="1:4" x14ac:dyDescent="0.25">
      <c r="A153" s="49" t="s">
        <v>293</v>
      </c>
      <c r="B153" s="50" t="s">
        <v>294</v>
      </c>
      <c r="C153" s="51">
        <v>297702182</v>
      </c>
      <c r="D153" s="52">
        <v>293845985.81</v>
      </c>
    </row>
    <row r="154" spans="1:4" x14ac:dyDescent="0.25">
      <c r="A154" s="49" t="s">
        <v>295</v>
      </c>
      <c r="B154" s="50" t="s">
        <v>296</v>
      </c>
      <c r="C154" s="51">
        <v>528202387.33999997</v>
      </c>
      <c r="D154" s="52">
        <v>523114131.50999999</v>
      </c>
    </row>
    <row r="155" spans="1:4" x14ac:dyDescent="0.25">
      <c r="A155" s="49" t="s">
        <v>297</v>
      </c>
      <c r="B155" s="50" t="s">
        <v>298</v>
      </c>
      <c r="C155" s="51">
        <v>88972430.739999995</v>
      </c>
      <c r="D155" s="52">
        <v>87725022.659999996</v>
      </c>
    </row>
    <row r="156" spans="1:4" x14ac:dyDescent="0.25">
      <c r="A156" s="49" t="s">
        <v>299</v>
      </c>
      <c r="B156" s="50" t="s">
        <v>300</v>
      </c>
      <c r="C156" s="51">
        <v>2238833.34</v>
      </c>
      <c r="D156" s="52">
        <v>2204282.89</v>
      </c>
    </row>
    <row r="157" spans="1:4" x14ac:dyDescent="0.25">
      <c r="A157" s="49" t="s">
        <v>301</v>
      </c>
      <c r="B157" s="50" t="s">
        <v>302</v>
      </c>
      <c r="C157" s="51">
        <v>38637789.25</v>
      </c>
      <c r="D157" s="52">
        <v>38432557.399999999</v>
      </c>
    </row>
    <row r="158" spans="1:4" x14ac:dyDescent="0.25">
      <c r="A158" s="24" t="s">
        <v>303</v>
      </c>
      <c r="B158" s="25" t="s">
        <v>304</v>
      </c>
      <c r="C158" s="48">
        <v>157752520.41999999</v>
      </c>
      <c r="D158" s="27">
        <v>154428576.53</v>
      </c>
    </row>
    <row r="159" spans="1:4" x14ac:dyDescent="0.25">
      <c r="A159" s="49" t="s">
        <v>305</v>
      </c>
      <c r="B159" s="50" t="s">
        <v>306</v>
      </c>
      <c r="C159" s="51">
        <v>126930462.94</v>
      </c>
      <c r="D159" s="52">
        <v>124341286.98</v>
      </c>
    </row>
    <row r="160" spans="1:4" x14ac:dyDescent="0.25">
      <c r="A160" s="49" t="s">
        <v>307</v>
      </c>
      <c r="B160" s="50" t="s">
        <v>308</v>
      </c>
      <c r="C160" s="51">
        <v>30822057.48</v>
      </c>
      <c r="D160" s="52">
        <v>30087289.550000001</v>
      </c>
    </row>
    <row r="161" spans="1:4" x14ac:dyDescent="0.25">
      <c r="A161" s="24" t="s">
        <v>309</v>
      </c>
      <c r="B161" s="25" t="s">
        <v>310</v>
      </c>
      <c r="C161" s="48">
        <v>53684990</v>
      </c>
      <c r="D161" s="27">
        <f>D162+D163+D164</f>
        <v>49183594.399999999</v>
      </c>
    </row>
    <row r="162" spans="1:4" x14ac:dyDescent="0.25">
      <c r="A162" s="49" t="s">
        <v>311</v>
      </c>
      <c r="B162" s="50" t="s">
        <v>312</v>
      </c>
      <c r="C162" s="51">
        <v>6916394</v>
      </c>
      <c r="D162" s="52">
        <v>6916394</v>
      </c>
    </row>
    <row r="163" spans="1:4" x14ac:dyDescent="0.25">
      <c r="A163" s="49" t="s">
        <v>313</v>
      </c>
      <c r="B163" s="50" t="s">
        <v>314</v>
      </c>
      <c r="C163" s="51">
        <v>14619996</v>
      </c>
      <c r="D163" s="52">
        <v>13782433</v>
      </c>
    </row>
    <row r="164" spans="1:4" x14ac:dyDescent="0.25">
      <c r="A164" s="49" t="s">
        <v>315</v>
      </c>
      <c r="B164" s="50" t="s">
        <v>316</v>
      </c>
      <c r="C164" s="51">
        <v>32148600</v>
      </c>
      <c r="D164" s="52">
        <v>28484767.399999999</v>
      </c>
    </row>
    <row r="165" spans="1:4" x14ac:dyDescent="0.25">
      <c r="A165" s="24" t="s">
        <v>317</v>
      </c>
      <c r="B165" s="25" t="s">
        <v>318</v>
      </c>
      <c r="C165" s="48">
        <v>14712523.609999999</v>
      </c>
      <c r="D165" s="27">
        <v>14002376.15</v>
      </c>
    </row>
    <row r="166" spans="1:4" x14ac:dyDescent="0.25">
      <c r="A166" s="49" t="s">
        <v>319</v>
      </c>
      <c r="B166" s="50" t="s">
        <v>320</v>
      </c>
      <c r="C166" s="51">
        <v>14712523.609999999</v>
      </c>
      <c r="D166" s="52">
        <v>14002376.15</v>
      </c>
    </row>
    <row r="167" spans="1:4" ht="21" x14ac:dyDescent="0.25">
      <c r="A167" s="24" t="s">
        <v>321</v>
      </c>
      <c r="B167" s="25" t="s">
        <v>322</v>
      </c>
      <c r="C167" s="48">
        <v>2936</v>
      </c>
      <c r="D167" s="27">
        <v>2936</v>
      </c>
    </row>
    <row r="168" spans="1:4" ht="22.5" x14ac:dyDescent="0.25">
      <c r="A168" s="49" t="s">
        <v>323</v>
      </c>
      <c r="B168" s="50" t="s">
        <v>324</v>
      </c>
      <c r="C168" s="51">
        <v>2936</v>
      </c>
      <c r="D168" s="52">
        <v>2936</v>
      </c>
    </row>
    <row r="169" spans="1:4" ht="31.5" x14ac:dyDescent="0.25">
      <c r="A169" s="24" t="s">
        <v>325</v>
      </c>
      <c r="B169" s="25" t="s">
        <v>326</v>
      </c>
      <c r="C169" s="48">
        <v>48453109.740000002</v>
      </c>
      <c r="D169" s="27">
        <v>48453109.740000002</v>
      </c>
    </row>
    <row r="170" spans="1:4" ht="33.75" x14ac:dyDescent="0.25">
      <c r="A170" s="49" t="s">
        <v>327</v>
      </c>
      <c r="B170" s="50" t="s">
        <v>328</v>
      </c>
      <c r="C170" s="51">
        <v>44879578.740000002</v>
      </c>
      <c r="D170" s="52">
        <v>44879578.740000002</v>
      </c>
    </row>
    <row r="171" spans="1:4" x14ac:dyDescent="0.25">
      <c r="A171" s="49" t="s">
        <v>329</v>
      </c>
      <c r="B171" s="50" t="s">
        <v>330</v>
      </c>
      <c r="C171" s="51">
        <v>1323531</v>
      </c>
      <c r="D171" s="52">
        <v>1323531</v>
      </c>
    </row>
    <row r="172" spans="1:4" x14ac:dyDescent="0.25">
      <c r="A172" s="49" t="s">
        <v>331</v>
      </c>
      <c r="B172" s="50" t="s">
        <v>332</v>
      </c>
      <c r="C172" s="51">
        <v>2250000</v>
      </c>
      <c r="D172" s="52">
        <v>2250000</v>
      </c>
    </row>
    <row r="173" spans="1:4" x14ac:dyDescent="0.25">
      <c r="A173" s="40" t="s">
        <v>249</v>
      </c>
      <c r="B173" s="41"/>
      <c r="C173" s="53">
        <v>1633117246.55</v>
      </c>
      <c r="D173" s="42">
        <f>D169+D167+D165+D161+D158+D152+D148+D145+D143+D134</f>
        <v>1555691787.1499999</v>
      </c>
    </row>
    <row r="174" spans="1:4" x14ac:dyDescent="0.25">
      <c r="A174" s="54"/>
      <c r="B174" s="54"/>
      <c r="C174" s="54"/>
      <c r="D174" s="54"/>
    </row>
    <row r="175" spans="1:4" x14ac:dyDescent="0.25">
      <c r="A175" s="5" t="s">
        <v>333</v>
      </c>
      <c r="B175" s="6"/>
      <c r="C175" s="6"/>
      <c r="D175" s="7"/>
    </row>
    <row r="176" spans="1:4" ht="22.5" x14ac:dyDescent="0.25">
      <c r="A176" s="8">
        <v>1020000</v>
      </c>
      <c r="B176" s="9" t="s">
        <v>334</v>
      </c>
      <c r="C176" s="10">
        <v>15000000</v>
      </c>
      <c r="D176" s="8"/>
    </row>
    <row r="177" spans="1:4" ht="22.5" x14ac:dyDescent="0.25">
      <c r="A177" s="11">
        <v>1060000</v>
      </c>
      <c r="B177" s="12" t="s">
        <v>335</v>
      </c>
      <c r="C177" s="10"/>
      <c r="D177" s="13"/>
    </row>
    <row r="178" spans="1:4" ht="22.5" x14ac:dyDescent="0.25">
      <c r="A178" s="11">
        <v>1050000</v>
      </c>
      <c r="B178" s="12" t="s">
        <v>336</v>
      </c>
      <c r="C178" s="10">
        <v>-43533840.229999997</v>
      </c>
      <c r="D178" s="13">
        <v>-10751742.119999999</v>
      </c>
    </row>
    <row r="179" spans="1:4" x14ac:dyDescent="0.25">
      <c r="A179" s="14"/>
      <c r="B179" s="15" t="s">
        <v>337</v>
      </c>
      <c r="C179" s="16">
        <f>C173-C129</f>
        <v>-28533840.230000019</v>
      </c>
      <c r="D179" s="16">
        <f>D173-D129</f>
        <v>-10751742.120000124</v>
      </c>
    </row>
    <row r="182" spans="1:4" x14ac:dyDescent="0.25">
      <c r="C182" s="4"/>
    </row>
  </sheetData>
  <mergeCells count="9">
    <mergeCell ref="A131:D131"/>
    <mergeCell ref="A132:A133"/>
    <mergeCell ref="B132:B133"/>
    <mergeCell ref="A175:D175"/>
    <mergeCell ref="A1:D1"/>
    <mergeCell ref="A3:D3"/>
    <mergeCell ref="A4:A5"/>
    <mergeCell ref="D4:D5"/>
    <mergeCell ref="B4:B5"/>
  </mergeCells>
  <pageMargins left="0.7" right="0.7" top="0.75" bottom="0.75" header="0.3" footer="0.3"/>
  <pageSetup paperSize="9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MAKET_GENERATOR&lt;/Code&gt;&#10;  &lt;ObjectCode&gt;MAKET_GENERATOR&lt;/ObjectCode&gt;&#10;  &lt;DocName&gt;аналитическая информация( месяц) &lt;/DocName&gt;&#10;  &lt;VariantName&gt;аналитическая информация( месяц) &lt;/VariantName&gt;&#10;  &lt;VariantLink&gt;3443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C782006-EC48-4A35-9538-35D647935EF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PUSER27_1</dc:creator>
  <cp:lastModifiedBy>PUSER00_7</cp:lastModifiedBy>
  <dcterms:created xsi:type="dcterms:W3CDTF">2021-02-04T13:26:21Z</dcterms:created>
  <dcterms:modified xsi:type="dcterms:W3CDTF">2021-02-04T14:10:08Z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аналитическая информация( месяц) .xlsx</vt:lpwstr>
  </property>
  <property fmtid="{D5CDD505-2E9C-101B-9397-08002B2CF9AE}" pid="3" name="Название отчета">
    <vt:lpwstr>аналитическая информация( месяц) 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20.2.2842.1170809130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09-уф-плехова-ем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