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Документ" sheetId="2" r:id="rId1"/>
  </sheets>
  <definedNames>
    <definedName name="_xlnm.Print_Titles" localSheetId="0">Документ!$6:$6</definedName>
  </definedNames>
  <calcPr calcId="145621"/>
</workbook>
</file>

<file path=xl/calcChain.xml><?xml version="1.0" encoding="utf-8"?>
<calcChain xmlns="http://schemas.openxmlformats.org/spreadsheetml/2006/main">
  <c r="D87" i="2" l="1"/>
  <c r="C143" i="2"/>
  <c r="D137" i="2" l="1"/>
  <c r="C71" i="2"/>
  <c r="C87" i="2"/>
  <c r="D67" i="2"/>
  <c r="D66" i="2" s="1"/>
  <c r="D96" i="2" s="1"/>
  <c r="D143" i="2" s="1"/>
  <c r="C67" i="2" l="1"/>
  <c r="C66" i="2" s="1"/>
  <c r="C96" i="2" s="1"/>
</calcChain>
</file>

<file path=xl/sharedStrings.xml><?xml version="1.0" encoding="utf-8"?>
<sst xmlns="http://schemas.openxmlformats.org/spreadsheetml/2006/main" count="278" uniqueCount="270">
  <si>
    <t>Единица измерения: руб.</t>
  </si>
  <si>
    <t>Код БК (с учетом группировки)</t>
  </si>
  <si>
    <t>Наименование БК (с учетом группировки)</t>
  </si>
  <si>
    <t>План (доходы)</t>
  </si>
  <si>
    <t>Поступление на лицевой счет</t>
  </si>
  <si>
    <t>Текущий год</t>
  </si>
  <si>
    <t>1</t>
  </si>
  <si>
    <t>2</t>
  </si>
  <si>
    <t>3</t>
  </si>
  <si>
    <t>4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</si>
  <si>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</si>
  <si>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</si>
  <si>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</si>
  <si>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</si>
  <si>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</si>
  <si>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</si>
  <si>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</si>
  <si>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</si>
  <si>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</si>
  <si>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</si>
  <si>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</si>
  <si>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</si>
  <si>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</si>
  <si>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</si>
  <si>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</si>
  <si>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</si>
  <si>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</si>
  <si>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</si>
  <si>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</si>
  <si>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</si>
  <si>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</si>
  <si>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</si>
  <si>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</si>
  <si>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</si>
  <si>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</si>
  <si>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</si>
  <si>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</si>
  <si>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</si>
  <si>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</si>
  <si>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</si>
  <si>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00010501010010000110</t>
  </si>
  <si>
    <t>Налог, взимаемый с налогоплательщиков, выбравших в качестве объекта налогообложения доходы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</si>
  <si>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</si>
  <si>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</si>
  <si>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00010502000020000110</t>
  </si>
  <si>
    <t>Единый налог на вмененный доход для отдельных видов деятельности</t>
  </si>
  <si>
    <t>00010502010020000110</t>
  </si>
  <si>
    <t>00010503000010000110</t>
  </si>
  <si>
    <t>Единый сельскохозяйственный налог</t>
  </si>
  <si>
    <t>00010503010010000110</t>
  </si>
  <si>
    <t>00010504000020000110</t>
  </si>
  <si>
    <t>Налог, взимаемый в связи с применением патентной системы налогообложения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</si>
  <si>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</si>
  <si>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</si>
  <si>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</si>
  <si>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</si>
  <si>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</si>
  <si>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</si>
  <si>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</si>
  <si>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</si>
  <si>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</si>
  <si>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</si>
  <si>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</si>
  <si>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</si>
  <si>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</si>
  <si>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</si>
  <si>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</si>
  <si>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</si>
  <si>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</si>
  <si>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</si>
  <si>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</si>
  <si>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</si>
  <si>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</si>
  <si>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</si>
  <si>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</si>
  <si>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</si>
  <si>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</si>
  <si>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</si>
  <si>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</si>
  <si>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</si>
  <si>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00011201010010000120</t>
  </si>
  <si>
    <t>Плата за выбросы загрязняющих веществ в атмосферный воздух стационарными объектами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</si>
  <si>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</si>
  <si>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</si>
  <si>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</si>
  <si>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</si>
  <si>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00011400000000000000</t>
  </si>
  <si>
    <t>ДОХОДЫ ОТ ПРОДАЖИ МАТЕРИАЛЬНЫХ И НЕМАТЕРИАЛЬНЫХ АКТИВОВ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</si>
  <si>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</si>
  <si>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</si>
  <si>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</si>
  <si>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</si>
  <si>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</si>
  <si>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</si>
  <si>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</si>
  <si>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</si>
  <si>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</si>
  <si>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</si>
  <si>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</si>
  <si>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</si>
  <si>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</si>
  <si>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</si>
  <si>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</si>
  <si>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</si>
  <si>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</si>
  <si>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</si>
  <si>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</si>
  <si>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</si>
  <si>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</si>
  <si>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</si>
  <si>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</si>
  <si>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</si>
  <si>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</si>
  <si>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</si>
  <si>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</si>
  <si>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</si>
  <si>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00011610000000000140</t>
  </si>
  <si>
    <t>Платежи в целях возмещения причиненного ущерба (убытков)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</si>
  <si>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</si>
  <si>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</si>
  <si>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00011700000000000000</t>
  </si>
  <si>
    <t>ПРОЧИЕ НЕНАЛОГОВЫЕ ДОХОДЫ</t>
  </si>
  <si>
    <t>00011701000000000180</t>
  </si>
  <si>
    <t>Невыясненные поступления</t>
  </si>
  <si>
    <t>00011701050050000180</t>
  </si>
  <si>
    <t>Невыясненные поступления, зачисляемые в бюджеты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</si>
  <si>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</si>
  <si>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</si>
  <si>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</si>
  <si>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</si>
  <si>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</si>
  <si>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</si>
  <si>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00020215001000000150</t>
  </si>
  <si>
    <t>Дотации на выравнивание бюджетной обеспеченности</t>
  </si>
  <si>
    <t>00020215002000000150</t>
  </si>
  <si>
    <t>Дотации бюджетам на поддержку мер по обеспечению сбалансированности бюджетов</t>
  </si>
  <si>
    <t>00020220000000000150</t>
  </si>
  <si>
    <t>Субсидии бюджетам бюджетной системы Российской Федерации (межбюджетные субсидии)</t>
  </si>
  <si>
    <t>00020220299000000150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</si>
  <si>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</si>
  <si>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</si>
  <si>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</si>
  <si>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</si>
  <si>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</si>
  <si>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00020225497000000150</t>
  </si>
  <si>
    <t>Субсидии бюджетам на реализацию мероприятий по обеспечению жильем молодых семей</t>
  </si>
  <si>
    <t>00020225519000000150</t>
  </si>
  <si>
    <t>Субсидии бюджетам на поддержку отрасли культуры</t>
  </si>
  <si>
    <t>00020229999000000150</t>
  </si>
  <si>
    <t>Прочие субсидии</t>
  </si>
  <si>
    <t>00020230000000000150</t>
  </si>
  <si>
    <t>Субвенции бюджетам бюджетной системы Российской Федерации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</si>
  <si>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</si>
  <si>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</si>
  <si>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</si>
  <si>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</si>
  <si>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</si>
  <si>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</si>
  <si>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</si>
  <si>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</si>
  <si>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00020235135000000150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</si>
  <si>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</si>
  <si>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00020235176000000150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</si>
  <si>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</si>
  <si>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00020235469000000150</t>
  </si>
  <si>
    <t>Субвенции бюджетам на проведение Всероссийской переписи населения 2020 года</t>
  </si>
  <si>
    <t>00020239999000000150</t>
  </si>
  <si>
    <t>Прочие субвенции</t>
  </si>
  <si>
    <t>00020240000000000150</t>
  </si>
  <si>
    <t>Иные межбюджетные трансферты</t>
  </si>
  <si>
    <t>00020240014000000150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</si>
  <si>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</si>
  <si>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</si>
  <si>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</si>
  <si>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</si>
  <si>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</si>
  <si>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</si>
  <si>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</si>
  <si>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</si>
  <si>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</si>
  <si>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</si>
  <si>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</si>
  <si>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</si>
  <si>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</si>
  <si>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</si>
  <si>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</si>
  <si>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Итого:</t>
  </si>
  <si>
    <t>Код подраздела (с учетом группировки)</t>
  </si>
  <si>
    <t>Наименование подраздела (с учетом группировки)</t>
  </si>
  <si>
    <t>Бюджетная роспись (расходы)</t>
  </si>
  <si>
    <t>Кассовый расход</t>
  </si>
  <si>
    <t>Итого за период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</si>
  <si>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</si>
  <si>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</si>
  <si>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</si>
  <si>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</si>
  <si>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</si>
  <si>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</si>
  <si>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</si>
  <si>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</si>
  <si>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</si>
  <si>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</si>
  <si>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</si>
  <si>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</si>
  <si>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</si>
  <si>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</si>
  <si>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</si>
  <si>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</si>
  <si>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</si>
  <si>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</si>
  <si>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</si>
  <si>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</si>
  <si>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</si>
  <si>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</si>
  <si>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</si>
  <si>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</si>
  <si>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</si>
  <si>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</si>
  <si>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</si>
  <si>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</si>
  <si>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</si>
  <si>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</si>
  <si>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</si>
  <si>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</si>
  <si>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</si>
  <si>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</si>
  <si>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</si>
  <si>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</si>
  <si>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</si>
  <si>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</si>
  <si>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</si>
  <si>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</si>
  <si>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</si>
  <si>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</si>
  <si>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</si>
  <si>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</si>
  <si>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</si>
  <si>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</si>
  <si>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</si>
  <si>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</si>
  <si>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</si>
  <si>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</si>
  <si>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</si>
  <si>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</si>
  <si>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</si>
  <si>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</si>
  <si>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</si>
  <si>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</si>
  <si>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</si>
  <si>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</si>
  <si>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</si>
  <si>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</si>
  <si>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</si>
  <si>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</si>
  <si>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</si>
  <si>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</si>
  <si>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</si>
  <si>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</si>
  <si>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</si>
  <si>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</si>
  <si>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</si>
  <si>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</si>
  <si>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</si>
  <si>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</si>
  <si>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</si>
  <si>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</si>
  <si>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</si>
  <si>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</si>
  <si>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Итого источников финансирования</t>
  </si>
  <si>
    <t>Сведения об исполнении бюджета муниципального образования муниципального района "Сыктывдинский" за январь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</si>
</sst>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5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FFE781"/>
      </patternFill>
    </fill>
    <fill>
      <patternFill patternType="solid">
        <fgColor rgb="FFA8E6B4"/>
      </patternFill>
    </fill>
    <fill>
      <patternFill patternType="solid">
        <fgColor rgb="FFC6EFCE"/>
      </patternFill>
    </fill>
    <fill>
      <patternFill patternType="solid">
        <fgColor rgb="FFE4F8E8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thin">
        <color rgb="FFBFBFBF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79D3A8"/>
      </left>
      <right style="thin">
        <color rgb="FF79D3A8"/>
      </right>
      <top/>
      <bottom style="medium">
        <color rgb="FF86DAA6"/>
      </bottom>
      <diagonal/>
    </border>
    <border>
      <left style="thin">
        <color rgb="FF95B3D7"/>
      </left>
      <right style="thin">
        <color rgb="FF95B3D7"/>
      </right>
      <top/>
      <bottom style="medium">
        <color rgb="FF95B3D7"/>
      </bottom>
      <diagonal/>
    </border>
    <border>
      <left style="thin">
        <color rgb="FF99FF99"/>
      </left>
      <right style="thin">
        <color rgb="FF99FF99"/>
      </right>
      <top/>
      <bottom style="thin">
        <color rgb="FF99FF99"/>
      </bottom>
      <diagonal/>
    </border>
    <border>
      <left style="thin">
        <color rgb="FFB9CDE5"/>
      </left>
      <right style="thin">
        <color rgb="FFB9CDE5"/>
      </right>
      <top/>
      <bottom style="thin">
        <color rgb="FFB9CDE5"/>
      </bottom>
      <diagonal/>
    </border>
    <border>
      <left style="thin">
        <color rgb="FFCCFFCC"/>
      </left>
      <right style="thin">
        <color rgb="FFCCFFCC"/>
      </right>
      <top/>
      <bottom style="thin">
        <color rgb="FFCCFFCC"/>
      </bottom>
      <diagonal/>
    </border>
    <border>
      <left style="thin">
        <color rgb="FFBFBFBF"/>
      </left>
      <right style="thin">
        <color rgb="FFBFBFBF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1" fillId="0" borderId="3">
      <alignment horizontal="center" vertical="top" wrapText="1"/>
    </xf>
    <xf numFmtId="0" fontId="2" fillId="0" borderId="3">
      <alignment horizontal="right" vertical="top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0" borderId="8">
      <alignment horizontal="center" vertical="center" wrapText="1"/>
    </xf>
    <xf numFmtId="49" fontId="3" fillId="0" borderId="9">
      <alignment horizontal="center" vertical="center" wrapText="1"/>
    </xf>
    <xf numFmtId="49" fontId="3" fillId="0" borderId="10">
      <alignment horizontal="center" vertical="center" wrapText="1"/>
    </xf>
    <xf numFmtId="49" fontId="4" fillId="2" borderId="11">
      <alignment horizontal="center" vertical="top" shrinkToFit="1"/>
    </xf>
    <xf numFmtId="0" fontId="4" fillId="2" borderId="12">
      <alignment horizontal="left" vertical="top" wrapText="1"/>
    </xf>
    <xf numFmtId="4" fontId="4" fillId="2" borderId="12">
      <alignment horizontal="right" vertical="top" wrapText="1" shrinkToFit="1"/>
    </xf>
    <xf numFmtId="4" fontId="4" fillId="2" borderId="13">
      <alignment horizontal="right" vertical="top" shrinkToFit="1"/>
    </xf>
    <xf numFmtId="49" fontId="3" fillId="3" borderId="14">
      <alignment horizontal="center" vertical="top" shrinkToFit="1"/>
    </xf>
    <xf numFmtId="0" fontId="3" fillId="3" borderId="15">
      <alignment horizontal="left" vertical="top" wrapText="1"/>
    </xf>
    <xf numFmtId="4" fontId="3" fillId="3" borderId="15">
      <alignment horizontal="right" vertical="top" shrinkToFit="1"/>
    </xf>
    <xf numFmtId="4" fontId="3" fillId="3" borderId="16">
      <alignment horizontal="right" vertical="top" shrinkToFit="1"/>
    </xf>
    <xf numFmtId="49" fontId="3" fillId="4" borderId="17">
      <alignment horizontal="center" vertical="top" shrinkToFit="1"/>
    </xf>
    <xf numFmtId="0" fontId="3" fillId="4" borderId="18">
      <alignment horizontal="left" vertical="top" wrapText="1"/>
    </xf>
    <xf numFmtId="4" fontId="3" fillId="4" borderId="18">
      <alignment horizontal="right" vertical="top" shrinkToFit="1"/>
    </xf>
    <xf numFmtId="4" fontId="3" fillId="4" borderId="19">
      <alignment horizontal="right" vertical="top" shrinkToFit="1"/>
    </xf>
    <xf numFmtId="49" fontId="5" fillId="0" borderId="17">
      <alignment horizontal="center" vertical="top" shrinkToFit="1"/>
    </xf>
    <xf numFmtId="0" fontId="2" fillId="0" borderId="18">
      <alignment horizontal="left" vertical="top" wrapText="1"/>
    </xf>
    <xf numFmtId="4" fontId="2" fillId="0" borderId="18">
      <alignment horizontal="right" vertical="top" shrinkToFit="1"/>
    </xf>
    <xf numFmtId="4" fontId="6" fillId="0" borderId="19">
      <alignment horizontal="right" vertical="top" shrinkToFit="1"/>
    </xf>
    <xf numFmtId="0" fontId="4" fillId="5" borderId="23"/>
    <xf numFmtId="0" fontId="4" fillId="5" borderId="24"/>
    <xf numFmtId="4" fontId="4" fillId="5" borderId="24">
      <alignment horizontal="right" shrinkToFit="1"/>
    </xf>
    <xf numFmtId="4" fontId="4" fillId="5" borderId="25">
      <alignment horizontal="right" shrinkToFit="1"/>
    </xf>
    <xf numFmtId="0" fontId="2" fillId="0" borderId="26"/>
    <xf numFmtId="0" fontId="9" fillId="0" borderId="0"/>
    <xf numFmtId="0" fontId="9" fillId="0" borderId="0"/>
    <xf numFmtId="0" fontId="9" fillId="0" borderId="0"/>
    <xf numFmtId="0" fontId="2" fillId="0" borderId="3"/>
    <xf numFmtId="0" fontId="2" fillId="0" borderId="3"/>
    <xf numFmtId="49" fontId="3" fillId="0" borderId="32">
      <alignment horizontal="center" vertical="center" wrapText="1"/>
    </xf>
    <xf numFmtId="49" fontId="5" fillId="0" borderId="17">
      <alignment horizontal="center" vertical="top" shrinkToFit="1"/>
    </xf>
    <xf numFmtId="0" fontId="2" fillId="0" borderId="18">
      <alignment horizontal="left" vertical="top" wrapText="1"/>
    </xf>
    <xf numFmtId="4" fontId="2" fillId="0" borderId="18">
      <alignment horizontal="right" vertical="top" shrinkToFit="1"/>
    </xf>
    <xf numFmtId="4" fontId="6" fillId="0" borderId="19">
      <alignment horizontal="right" vertical="top" shrinkToFit="1"/>
    </xf>
    <xf numFmtId="4" fontId="12" fillId="0" borderId="45">
      <alignment horizontal="right" shrinkToFit="1"/>
    </xf>
  </cellStyleXfs>
  <cellXfs count="75">
    <xf numFmtId="0" fontId="0" fillId="0" borderId="0" xfId="0"/>
    <xf numFmtId="0" fontId="0" fillId="0" borderId="0" xfId="0" applyProtection="1">
      <protection locked="0"/>
    </xf>
    <xf numFmtId="0" fontId="10" fillId="10" borderId="42" xfId="0" applyNumberFormat="1" applyFont="1" applyFill="1" applyBorder="1" applyAlignment="1">
      <alignment horizontal="center"/>
    </xf>
    <xf numFmtId="0" fontId="10" fillId="10" borderId="43" xfId="0" applyNumberFormat="1" applyFont="1" applyFill="1" applyBorder="1" applyAlignment="1">
      <alignment horizontal="center"/>
    </xf>
    <xf numFmtId="0" fontId="10" fillId="10" borderId="44" xfId="0" applyNumberFormat="1" applyFont="1" applyFill="1" applyBorder="1" applyAlignment="1">
      <alignment horizontal="center"/>
    </xf>
    <xf numFmtId="0" fontId="10" fillId="10" borderId="41" xfId="0" applyNumberFormat="1" applyFont="1" applyFill="1" applyBorder="1" applyAlignment="1">
      <alignment horizontal="center"/>
    </xf>
    <xf numFmtId="0" fontId="11" fillId="10" borderId="41" xfId="0" applyNumberFormat="1" applyFont="1" applyFill="1" applyBorder="1" applyAlignment="1">
      <alignment horizontal="left" vertical="center" wrapText="1"/>
    </xf>
    <xf numFmtId="4" fontId="11" fillId="10" borderId="41" xfId="0" applyNumberFormat="1" applyFont="1" applyFill="1" applyBorder="1" applyAlignment="1">
      <alignment horizontal="center" wrapText="1"/>
    </xf>
    <xf numFmtId="0" fontId="10" fillId="10" borderId="41" xfId="0" applyNumberFormat="1" applyFont="1" applyFill="1" applyBorder="1" applyAlignment="1">
      <alignment horizontal="center" vertical="center"/>
    </xf>
    <xf numFmtId="0" fontId="11" fillId="10" borderId="41" xfId="0" applyNumberFormat="1" applyFont="1" applyFill="1" applyBorder="1" applyAlignment="1">
      <alignment vertical="center" wrapText="1"/>
    </xf>
    <xf numFmtId="4" fontId="13" fillId="10" borderId="45" xfId="41" applyNumberFormat="1" applyFont="1" applyFill="1" applyProtection="1">
      <alignment horizontal="right" shrinkToFit="1"/>
    </xf>
    <xf numFmtId="0" fontId="11" fillId="10" borderId="41" xfId="0" applyNumberFormat="1" applyFont="1" applyFill="1" applyBorder="1"/>
    <xf numFmtId="0" fontId="10" fillId="10" borderId="41" xfId="0" applyNumberFormat="1" applyFont="1" applyFill="1" applyBorder="1"/>
    <xf numFmtId="4" fontId="10" fillId="10" borderId="41" xfId="0" applyNumberFormat="1" applyFont="1" applyFill="1" applyBorder="1" applyAlignment="1">
      <alignment horizontal="center"/>
    </xf>
    <xf numFmtId="0" fontId="10" fillId="0" borderId="3" xfId="0" applyFont="1" applyBorder="1" applyAlignment="1" applyProtection="1">
      <alignment horizontal="center" wrapText="1"/>
    </xf>
    <xf numFmtId="0" fontId="14" fillId="0" borderId="3" xfId="1" applyNumberFormat="1" applyFont="1" applyProtection="1">
      <alignment horizontal="center" vertical="top" wrapText="1"/>
    </xf>
    <xf numFmtId="0" fontId="14" fillId="0" borderId="3" xfId="1" applyFont="1">
      <alignment horizontal="center" vertical="top" wrapText="1"/>
    </xf>
    <xf numFmtId="0" fontId="13" fillId="0" borderId="3" xfId="2" applyNumberFormat="1" applyFont="1" applyProtection="1">
      <alignment horizontal="right" vertical="top" wrapText="1"/>
    </xf>
    <xf numFmtId="0" fontId="13" fillId="0" borderId="3" xfId="2" applyFont="1">
      <alignment horizontal="right" vertical="top" wrapText="1"/>
    </xf>
    <xf numFmtId="49" fontId="14" fillId="0" borderId="4" xfId="3" applyNumberFormat="1" applyFont="1" applyProtection="1">
      <alignment horizontal="center" vertical="center" wrapText="1"/>
    </xf>
    <xf numFmtId="49" fontId="14" fillId="0" borderId="1" xfId="4" applyNumberFormat="1" applyFont="1" applyBorder="1" applyProtection="1">
      <alignment horizontal="center" vertical="center" wrapText="1"/>
    </xf>
    <xf numFmtId="49" fontId="14" fillId="0" borderId="5" xfId="4" applyNumberFormat="1" applyFont="1" applyProtection="1">
      <alignment horizontal="center" vertical="center" wrapText="1"/>
    </xf>
    <xf numFmtId="49" fontId="14" fillId="0" borderId="6" xfId="5" applyNumberFormat="1" applyFont="1" applyProtection="1">
      <alignment horizontal="center" vertical="center" wrapText="1"/>
    </xf>
    <xf numFmtId="49" fontId="14" fillId="0" borderId="4" xfId="3" applyFont="1">
      <alignment horizontal="center" vertical="center" wrapText="1"/>
    </xf>
    <xf numFmtId="49" fontId="14" fillId="0" borderId="2" xfId="4" applyNumberFormat="1" applyFont="1" applyBorder="1" applyProtection="1">
      <alignment horizontal="center" vertical="center" wrapText="1"/>
    </xf>
    <xf numFmtId="49" fontId="14" fillId="0" borderId="7" xfId="6" applyNumberFormat="1" applyFont="1" applyProtection="1">
      <alignment horizontal="center" vertical="center" wrapText="1"/>
    </xf>
    <xf numFmtId="49" fontId="14" fillId="0" borderId="6" xfId="5" applyFont="1">
      <alignment horizontal="center" vertical="center" wrapText="1"/>
    </xf>
    <xf numFmtId="49" fontId="14" fillId="0" borderId="8" xfId="7" applyNumberFormat="1" applyFont="1" applyProtection="1">
      <alignment horizontal="center" vertical="center" wrapText="1"/>
    </xf>
    <xf numFmtId="49" fontId="14" fillId="0" borderId="9" xfId="8" applyNumberFormat="1" applyFont="1" applyProtection="1">
      <alignment horizontal="center" vertical="center" wrapText="1"/>
    </xf>
    <xf numFmtId="49" fontId="14" fillId="0" borderId="10" xfId="9" applyNumberFormat="1" applyFont="1" applyProtection="1">
      <alignment horizontal="center" vertical="center" wrapText="1"/>
    </xf>
    <xf numFmtId="49" fontId="14" fillId="2" borderId="11" xfId="10" applyNumberFormat="1" applyFont="1" applyProtection="1">
      <alignment horizontal="center" vertical="top" shrinkToFit="1"/>
    </xf>
    <xf numFmtId="0" fontId="14" fillId="2" borderId="12" xfId="11" quotePrefix="1" applyNumberFormat="1" applyFont="1" applyProtection="1">
      <alignment horizontal="left" vertical="top" wrapText="1"/>
    </xf>
    <xf numFmtId="4" fontId="14" fillId="2" borderId="12" xfId="12" applyNumberFormat="1" applyFont="1" applyProtection="1">
      <alignment horizontal="right" vertical="top" wrapText="1" shrinkToFit="1"/>
    </xf>
    <xf numFmtId="4" fontId="14" fillId="2" borderId="13" xfId="13" applyNumberFormat="1" applyFont="1" applyProtection="1">
      <alignment horizontal="right" vertical="top" shrinkToFit="1"/>
    </xf>
    <xf numFmtId="49" fontId="14" fillId="3" borderId="14" xfId="14" applyNumberFormat="1" applyFont="1" applyProtection="1">
      <alignment horizontal="center" vertical="top" shrinkToFit="1"/>
    </xf>
    <xf numFmtId="0" fontId="14" fillId="3" borderId="15" xfId="15" quotePrefix="1" applyNumberFormat="1" applyFont="1" applyProtection="1">
      <alignment horizontal="left" vertical="top" wrapText="1"/>
    </xf>
    <xf numFmtId="4" fontId="14" fillId="3" borderId="15" xfId="16" applyNumberFormat="1" applyFont="1" applyProtection="1">
      <alignment horizontal="right" vertical="top" shrinkToFit="1"/>
    </xf>
    <xf numFmtId="4" fontId="14" fillId="3" borderId="16" xfId="17" applyNumberFormat="1" applyFont="1" applyProtection="1">
      <alignment horizontal="right" vertical="top" shrinkToFit="1"/>
    </xf>
    <xf numFmtId="49" fontId="14" fillId="4" borderId="17" xfId="18" applyNumberFormat="1" applyFont="1" applyProtection="1">
      <alignment horizontal="center" vertical="top" shrinkToFit="1"/>
    </xf>
    <xf numFmtId="0" fontId="14" fillId="4" borderId="18" xfId="19" quotePrefix="1" applyNumberFormat="1" applyFont="1" applyProtection="1">
      <alignment horizontal="left" vertical="top" wrapText="1"/>
    </xf>
    <xf numFmtId="4" fontId="14" fillId="4" borderId="18" xfId="20" applyNumberFormat="1" applyFont="1" applyProtection="1">
      <alignment horizontal="right" vertical="top" shrinkToFit="1"/>
    </xf>
    <xf numFmtId="4" fontId="14" fillId="4" borderId="19" xfId="21" applyNumberFormat="1" applyFont="1" applyProtection="1">
      <alignment horizontal="right" vertical="top" shrinkToFit="1"/>
    </xf>
    <xf numFmtId="49" fontId="13" fillId="0" borderId="17" xfId="22" applyNumberFormat="1" applyFont="1" applyProtection="1">
      <alignment horizontal="center" vertical="top" shrinkToFit="1"/>
    </xf>
    <xf numFmtId="0" fontId="13" fillId="0" borderId="18" xfId="23" quotePrefix="1" applyNumberFormat="1" applyFont="1" applyProtection="1">
      <alignment horizontal="left" vertical="top" wrapText="1"/>
    </xf>
    <xf numFmtId="4" fontId="13" fillId="0" borderId="18" xfId="24" applyNumberFormat="1" applyFont="1" applyProtection="1">
      <alignment horizontal="right" vertical="top" shrinkToFit="1"/>
    </xf>
    <xf numFmtId="4" fontId="13" fillId="0" borderId="19" xfId="25" applyNumberFormat="1" applyFont="1" applyProtection="1">
      <alignment horizontal="right" vertical="top" shrinkToFit="1"/>
    </xf>
    <xf numFmtId="0" fontId="14" fillId="5" borderId="23" xfId="26" applyNumberFormat="1" applyFont="1" applyProtection="1"/>
    <xf numFmtId="0" fontId="14" fillId="5" borderId="24" xfId="27" applyNumberFormat="1" applyFont="1" applyProtection="1"/>
    <xf numFmtId="4" fontId="14" fillId="5" borderId="25" xfId="29" applyNumberFormat="1" applyFont="1" applyProtection="1">
      <alignment horizontal="right" shrinkToFit="1"/>
    </xf>
    <xf numFmtId="0" fontId="13" fillId="0" borderId="26" xfId="30" applyNumberFormat="1" applyFont="1" applyProtection="1"/>
    <xf numFmtId="49" fontId="14" fillId="10" borderId="41" xfId="3" applyNumberFormat="1" applyFont="1" applyFill="1" applyBorder="1" applyProtection="1">
      <alignment horizontal="center" vertical="center" wrapText="1"/>
    </xf>
    <xf numFmtId="49" fontId="14" fillId="10" borderId="41" xfId="4" applyNumberFormat="1" applyFont="1" applyFill="1" applyBorder="1" applyProtection="1">
      <alignment horizontal="center" vertical="center" wrapText="1"/>
    </xf>
    <xf numFmtId="49" fontId="14" fillId="10" borderId="41" xfId="4" applyNumberFormat="1" applyFont="1" applyFill="1" applyBorder="1" applyProtection="1">
      <alignment horizontal="center" vertical="center" wrapText="1"/>
    </xf>
    <xf numFmtId="49" fontId="14" fillId="10" borderId="41" xfId="5" applyNumberFormat="1" applyFont="1" applyFill="1" applyBorder="1" applyProtection="1">
      <alignment horizontal="center" vertical="center" wrapText="1"/>
    </xf>
    <xf numFmtId="49" fontId="14" fillId="10" borderId="41" xfId="3" applyFont="1" applyFill="1" applyBorder="1">
      <alignment horizontal="center" vertical="center" wrapText="1"/>
    </xf>
    <xf numFmtId="49" fontId="14" fillId="10" borderId="41" xfId="6" applyNumberFormat="1" applyFont="1" applyFill="1" applyBorder="1" applyProtection="1">
      <alignment horizontal="center" vertical="center" wrapText="1"/>
    </xf>
    <xf numFmtId="49" fontId="14" fillId="10" borderId="41" xfId="36" applyNumberFormat="1" applyFont="1" applyFill="1" applyBorder="1" applyProtection="1">
      <alignment horizontal="center" vertical="center" wrapText="1"/>
    </xf>
    <xf numFmtId="49" fontId="14" fillId="10" borderId="41" xfId="7" applyNumberFormat="1" applyFont="1" applyFill="1" applyBorder="1" applyProtection="1">
      <alignment horizontal="center" vertical="center" wrapText="1"/>
    </xf>
    <xf numFmtId="49" fontId="14" fillId="10" borderId="41" xfId="8" applyNumberFormat="1" applyFont="1" applyFill="1" applyBorder="1" applyProtection="1">
      <alignment horizontal="center" vertical="center" wrapText="1"/>
    </xf>
    <xf numFmtId="49" fontId="14" fillId="10" borderId="41" xfId="9" applyNumberFormat="1" applyFont="1" applyFill="1" applyBorder="1" applyProtection="1">
      <alignment horizontal="center" vertical="center" wrapText="1"/>
    </xf>
    <xf numFmtId="49" fontId="14" fillId="10" borderId="41" xfId="10" applyNumberFormat="1" applyFont="1" applyFill="1" applyBorder="1" applyProtection="1">
      <alignment horizontal="center" vertical="top" shrinkToFit="1"/>
    </xf>
    <xf numFmtId="0" fontId="14" fillId="10" borderId="41" xfId="11" quotePrefix="1" applyNumberFormat="1" applyFont="1" applyFill="1" applyBorder="1" applyProtection="1">
      <alignment horizontal="left" vertical="top" wrapText="1"/>
    </xf>
    <xf numFmtId="4" fontId="14" fillId="10" borderId="41" xfId="12" applyNumberFormat="1" applyFont="1" applyFill="1" applyBorder="1" applyAlignment="1" applyProtection="1">
      <alignment horizontal="right" vertical="top" shrinkToFit="1"/>
    </xf>
    <xf numFmtId="4" fontId="14" fillId="10" borderId="41" xfId="13" applyNumberFormat="1" applyFont="1" applyFill="1" applyBorder="1" applyProtection="1">
      <alignment horizontal="right" vertical="top" shrinkToFit="1"/>
    </xf>
    <xf numFmtId="49" fontId="13" fillId="10" borderId="41" xfId="14" applyNumberFormat="1" applyFont="1" applyFill="1" applyBorder="1" applyProtection="1">
      <alignment horizontal="center" vertical="top" shrinkToFit="1"/>
    </xf>
    <xf numFmtId="0" fontId="13" fillId="10" borderId="41" xfId="15" quotePrefix="1" applyNumberFormat="1" applyFont="1" applyFill="1" applyBorder="1" applyProtection="1">
      <alignment horizontal="left" vertical="top" wrapText="1"/>
    </xf>
    <xf numFmtId="4" fontId="13" fillId="10" borderId="41" xfId="16" applyNumberFormat="1" applyFont="1" applyFill="1" applyBorder="1" applyProtection="1">
      <alignment horizontal="right" vertical="top" shrinkToFit="1"/>
    </xf>
    <xf numFmtId="4" fontId="13" fillId="10" borderId="41" xfId="17" applyNumberFormat="1" applyFont="1" applyFill="1" applyBorder="1" applyProtection="1">
      <alignment horizontal="right" vertical="top" shrinkToFit="1"/>
    </xf>
    <xf numFmtId="0" fontId="14" fillId="10" borderId="41" xfId="26" applyNumberFormat="1" applyFont="1" applyFill="1" applyBorder="1" applyProtection="1"/>
    <xf numFmtId="0" fontId="14" fillId="10" borderId="41" xfId="27" applyNumberFormat="1" applyFont="1" applyFill="1" applyBorder="1" applyProtection="1"/>
    <xf numFmtId="4" fontId="14" fillId="10" borderId="41" xfId="28" applyNumberFormat="1" applyFont="1" applyFill="1" applyBorder="1" applyProtection="1">
      <alignment horizontal="right" shrinkToFit="1"/>
    </xf>
    <xf numFmtId="4" fontId="14" fillId="10" borderId="41" xfId="29" applyNumberFormat="1" applyFont="1" applyFill="1" applyBorder="1" applyProtection="1">
      <alignment horizontal="right" shrinkToFit="1"/>
    </xf>
    <xf numFmtId="0" fontId="11" fillId="0" borderId="0" xfId="0" applyFont="1" applyProtection="1">
      <protection locked="0"/>
    </xf>
    <xf numFmtId="2" fontId="10" fillId="10" borderId="41" xfId="0" applyNumberFormat="1" applyFont="1" applyFill="1" applyBorder="1" applyAlignment="1">
      <alignment horizontal="center"/>
    </xf>
    <xf numFmtId="4" fontId="0" fillId="0" borderId="0" xfId="0" applyNumberFormat="1" applyProtection="1">
      <protection locked="0"/>
    </xf>
  </cellXfs>
  <cellStyles count="42">
    <cellStyle name="br" xfId="33"/>
    <cellStyle name="col" xfId="32"/>
    <cellStyle name="ex58" xfId="28"/>
    <cellStyle name="ex59" xfId="29"/>
    <cellStyle name="ex60" xfId="10"/>
    <cellStyle name="ex61" xfId="11"/>
    <cellStyle name="ex62" xfId="12"/>
    <cellStyle name="ex63" xfId="13"/>
    <cellStyle name="ex64" xfId="14"/>
    <cellStyle name="ex65" xfId="15"/>
    <cellStyle name="ex66" xfId="16"/>
    <cellStyle name="ex67" xfId="17"/>
    <cellStyle name="ex68" xfId="18"/>
    <cellStyle name="ex69" xfId="19"/>
    <cellStyle name="ex70" xfId="20"/>
    <cellStyle name="ex71" xfId="21"/>
    <cellStyle name="ex72" xfId="22"/>
    <cellStyle name="ex73" xfId="23"/>
    <cellStyle name="ex74" xfId="24"/>
    <cellStyle name="ex75" xfId="25"/>
    <cellStyle name="ex76" xfId="37"/>
    <cellStyle name="ex77" xfId="38"/>
    <cellStyle name="ex78" xfId="39"/>
    <cellStyle name="ex79" xfId="40"/>
    <cellStyle name="st57" xfId="2"/>
    <cellStyle name="style0" xfId="34"/>
    <cellStyle name="td" xfId="35"/>
    <cellStyle name="tr" xfId="31"/>
    <cellStyle name="xl_bot_header" xfId="8"/>
    <cellStyle name="xl_bot_left_header" xfId="7"/>
    <cellStyle name="xl_bot_right_header" xfId="9"/>
    <cellStyle name="xl_center_header" xfId="6"/>
    <cellStyle name="xl_header" xfId="1"/>
    <cellStyle name="xl_right_header" xfId="36"/>
    <cellStyle name="xl_top_header" xfId="4"/>
    <cellStyle name="xl_top_left_header" xfId="3"/>
    <cellStyle name="xl_top_right_header" xfId="5"/>
    <cellStyle name="xl_total_bot" xfId="30"/>
    <cellStyle name="xl_total_center" xfId="27"/>
    <cellStyle name="xl_total_left" xfId="26"/>
    <cellStyle name="xl95" xfId="4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5"/>
  <sheetViews>
    <sheetView showGridLines="0" tabSelected="1" workbookViewId="0">
      <pane ySplit="6" topLeftCell="A7" activePane="bottomLeft" state="frozen"/>
      <selection pane="bottomLeft" activeCell="F144" sqref="F144"/>
    </sheetView>
  </sheetViews>
  <sheetFormatPr defaultRowHeight="15" x14ac:dyDescent="0.25"/>
  <cols>
    <col min="1" max="1" width="18.28515625" style="1" customWidth="1"/>
    <col min="2" max="2" width="40.5703125" style="1" customWidth="1"/>
    <col min="3" max="3" width="12.85546875" style="1" customWidth="1"/>
    <col min="4" max="4" width="12.28515625" style="1" customWidth="1"/>
    <col min="5" max="16384" width="9.140625" style="1"/>
  </cols>
  <sheetData>
    <row r="1" spans="1:4" ht="28.5" customHeight="1" x14ac:dyDescent="0.25">
      <c r="A1" s="14" t="s">
        <v>269</v>
      </c>
      <c r="B1" s="14"/>
      <c r="C1" s="14"/>
      <c r="D1" s="14"/>
    </row>
    <row r="2" spans="1:4" ht="15.2" customHeight="1" x14ac:dyDescent="0.25">
      <c r="A2" s="15"/>
      <c r="B2" s="16"/>
      <c r="C2" s="16"/>
      <c r="D2" s="16"/>
    </row>
    <row r="3" spans="1:4" ht="15.2" customHeight="1" x14ac:dyDescent="0.25">
      <c r="A3" s="17" t="s">
        <v>0</v>
      </c>
      <c r="B3" s="18"/>
      <c r="C3" s="18"/>
      <c r="D3" s="18"/>
    </row>
    <row r="4" spans="1:4" ht="15.2" customHeight="1" x14ac:dyDescent="0.25">
      <c r="A4" s="19" t="s">
        <v>1</v>
      </c>
      <c r="B4" s="20" t="s">
        <v>2</v>
      </c>
      <c r="C4" s="21" t="s">
        <v>3</v>
      </c>
      <c r="D4" s="22" t="s">
        <v>4</v>
      </c>
    </row>
    <row r="5" spans="1:4" x14ac:dyDescent="0.25">
      <c r="A5" s="23"/>
      <c r="B5" s="24"/>
      <c r="C5" s="25" t="s">
        <v>5</v>
      </c>
      <c r="D5" s="26"/>
    </row>
    <row r="6" spans="1:4" x14ac:dyDescent="0.25">
      <c r="A6" s="27" t="s">
        <v>6</v>
      </c>
      <c r="B6" s="28" t="s">
        <v>7</v>
      </c>
      <c r="C6" s="28" t="s">
        <v>8</v>
      </c>
      <c r="D6" s="29" t="s">
        <v>9</v>
      </c>
    </row>
    <row r="7" spans="1:4" x14ac:dyDescent="0.25">
      <c r="A7" s="30" t="s">
        <v>10</v>
      </c>
      <c r="B7" s="31" t="s">
        <v>11</v>
      </c>
      <c r="C7" s="32">
        <v>336774100</v>
      </c>
      <c r="D7" s="33">
        <v>26490543.170000002</v>
      </c>
    </row>
    <row r="8" spans="1:4" x14ac:dyDescent="0.25">
      <c r="A8" s="34" t="s">
        <v>12</v>
      </c>
      <c r="B8" s="35" t="s">
        <v>13</v>
      </c>
      <c r="C8" s="36">
        <v>267807400</v>
      </c>
      <c r="D8" s="37">
        <v>15255428.960000001</v>
      </c>
    </row>
    <row r="9" spans="1:4" x14ac:dyDescent="0.25">
      <c r="A9" s="38" t="s">
        <v>14</v>
      </c>
      <c r="B9" s="39" t="s">
        <v>15</v>
      </c>
      <c r="C9" s="40">
        <v>267807400</v>
      </c>
      <c r="D9" s="41">
        <v>15255428.960000001</v>
      </c>
    </row>
    <row r="10" spans="1:4" ht="67.5" x14ac:dyDescent="0.25">
      <c r="A10" s="42" t="s">
        <v>16</v>
      </c>
      <c r="B10" s="43" t="s">
        <v>17</v>
      </c>
      <c r="C10" s="44">
        <v>263869400</v>
      </c>
      <c r="D10" s="45">
        <v>15061478.5</v>
      </c>
    </row>
    <row r="11" spans="1:4" ht="101.25" x14ac:dyDescent="0.25">
      <c r="A11" s="42" t="s">
        <v>18</v>
      </c>
      <c r="B11" s="43" t="s">
        <v>19</v>
      </c>
      <c r="C11" s="44">
        <v>1090000</v>
      </c>
      <c r="D11" s="45">
        <v>50968.62</v>
      </c>
    </row>
    <row r="12" spans="1:4" ht="45" x14ac:dyDescent="0.25">
      <c r="A12" s="42" t="s">
        <v>20</v>
      </c>
      <c r="B12" s="43" t="s">
        <v>21</v>
      </c>
      <c r="C12" s="44">
        <v>2768000</v>
      </c>
      <c r="D12" s="45">
        <v>142981.84</v>
      </c>
    </row>
    <row r="13" spans="1:4" ht="78.75" x14ac:dyDescent="0.25">
      <c r="A13" s="42" t="s">
        <v>22</v>
      </c>
      <c r="B13" s="43" t="s">
        <v>23</v>
      </c>
      <c r="C13" s="44">
        <v>80000</v>
      </c>
      <c r="D13" s="45">
        <v>0</v>
      </c>
    </row>
    <row r="14" spans="1:4" ht="31.5" x14ac:dyDescent="0.25">
      <c r="A14" s="34" t="s">
        <v>24</v>
      </c>
      <c r="B14" s="35" t="s">
        <v>25</v>
      </c>
      <c r="C14" s="36">
        <v>22439700</v>
      </c>
      <c r="D14" s="37">
        <v>1718990.98</v>
      </c>
    </row>
    <row r="15" spans="1:4" ht="31.5" x14ac:dyDescent="0.25">
      <c r="A15" s="38" t="s">
        <v>26</v>
      </c>
      <c r="B15" s="39" t="s">
        <v>27</v>
      </c>
      <c r="C15" s="40">
        <v>22439700</v>
      </c>
      <c r="D15" s="41">
        <v>1718990.98</v>
      </c>
    </row>
    <row r="16" spans="1:4" ht="67.5" x14ac:dyDescent="0.25">
      <c r="A16" s="42" t="s">
        <v>28</v>
      </c>
      <c r="B16" s="43" t="s">
        <v>29</v>
      </c>
      <c r="C16" s="44">
        <v>10303500</v>
      </c>
      <c r="D16" s="45">
        <v>789526.93</v>
      </c>
    </row>
    <row r="17" spans="1:4" ht="78.75" x14ac:dyDescent="0.25">
      <c r="A17" s="42" t="s">
        <v>30</v>
      </c>
      <c r="B17" s="43" t="s">
        <v>31</v>
      </c>
      <c r="C17" s="44">
        <v>58700</v>
      </c>
      <c r="D17" s="45">
        <v>4653.99</v>
      </c>
    </row>
    <row r="18" spans="1:4" ht="67.5" x14ac:dyDescent="0.25">
      <c r="A18" s="42" t="s">
        <v>32</v>
      </c>
      <c r="B18" s="43" t="s">
        <v>33</v>
      </c>
      <c r="C18" s="44">
        <v>12077500</v>
      </c>
      <c r="D18" s="45">
        <v>1059360.2</v>
      </c>
    </row>
    <row r="19" spans="1:4" ht="67.5" x14ac:dyDescent="0.25">
      <c r="A19" s="42" t="s">
        <v>34</v>
      </c>
      <c r="B19" s="43" t="s">
        <v>35</v>
      </c>
      <c r="C19" s="44">
        <v>0</v>
      </c>
      <c r="D19" s="45">
        <v>-134550.14000000001</v>
      </c>
    </row>
    <row r="20" spans="1:4" x14ac:dyDescent="0.25">
      <c r="A20" s="34" t="s">
        <v>36</v>
      </c>
      <c r="B20" s="35" t="s">
        <v>37</v>
      </c>
      <c r="C20" s="36">
        <v>24519900</v>
      </c>
      <c r="D20" s="37">
        <v>3402526.46</v>
      </c>
    </row>
    <row r="21" spans="1:4" ht="21" x14ac:dyDescent="0.25">
      <c r="A21" s="38" t="s">
        <v>38</v>
      </c>
      <c r="B21" s="39" t="s">
        <v>39</v>
      </c>
      <c r="C21" s="40">
        <v>10983000</v>
      </c>
      <c r="D21" s="41">
        <v>1412426</v>
      </c>
    </row>
    <row r="22" spans="1:4" ht="22.5" x14ac:dyDescent="0.25">
      <c r="A22" s="42" t="s">
        <v>40</v>
      </c>
      <c r="B22" s="43" t="s">
        <v>41</v>
      </c>
      <c r="C22" s="44">
        <v>5495000</v>
      </c>
      <c r="D22" s="45">
        <v>1351393.42</v>
      </c>
    </row>
    <row r="23" spans="1:4" ht="33.75" x14ac:dyDescent="0.25">
      <c r="A23" s="42" t="s">
        <v>42</v>
      </c>
      <c r="B23" s="43" t="s">
        <v>43</v>
      </c>
      <c r="C23" s="44">
        <v>5488000</v>
      </c>
      <c r="D23" s="45">
        <v>61032.58</v>
      </c>
    </row>
    <row r="24" spans="1:4" ht="21" x14ac:dyDescent="0.25">
      <c r="A24" s="38" t="s">
        <v>44</v>
      </c>
      <c r="B24" s="39" t="s">
        <v>45</v>
      </c>
      <c r="C24" s="40">
        <v>1925000</v>
      </c>
      <c r="D24" s="41">
        <v>1792325.4</v>
      </c>
    </row>
    <row r="25" spans="1:4" ht="22.5" x14ac:dyDescent="0.25">
      <c r="A25" s="42" t="s">
        <v>46</v>
      </c>
      <c r="B25" s="43" t="s">
        <v>45</v>
      </c>
      <c r="C25" s="44">
        <v>1925000</v>
      </c>
      <c r="D25" s="45">
        <v>1792325.4</v>
      </c>
    </row>
    <row r="26" spans="1:4" x14ac:dyDescent="0.25">
      <c r="A26" s="38" t="s">
        <v>47</v>
      </c>
      <c r="B26" s="39" t="s">
        <v>48</v>
      </c>
      <c r="C26" s="40">
        <v>10791900</v>
      </c>
      <c r="D26" s="41">
        <v>50021.06</v>
      </c>
    </row>
    <row r="27" spans="1:4" x14ac:dyDescent="0.25">
      <c r="A27" s="42" t="s">
        <v>49</v>
      </c>
      <c r="B27" s="43" t="s">
        <v>48</v>
      </c>
      <c r="C27" s="44">
        <v>10791900</v>
      </c>
      <c r="D27" s="45">
        <v>50021.06</v>
      </c>
    </row>
    <row r="28" spans="1:4" ht="21" x14ac:dyDescent="0.25">
      <c r="A28" s="38" t="s">
        <v>50</v>
      </c>
      <c r="B28" s="39" t="s">
        <v>51</v>
      </c>
      <c r="C28" s="40">
        <v>820000</v>
      </c>
      <c r="D28" s="41">
        <v>147754</v>
      </c>
    </row>
    <row r="29" spans="1:4" ht="33.75" x14ac:dyDescent="0.25">
      <c r="A29" s="42" t="s">
        <v>52</v>
      </c>
      <c r="B29" s="43" t="s">
        <v>53</v>
      </c>
      <c r="C29" s="44">
        <v>820000</v>
      </c>
      <c r="D29" s="45">
        <v>147754</v>
      </c>
    </row>
    <row r="30" spans="1:4" x14ac:dyDescent="0.25">
      <c r="A30" s="34" t="s">
        <v>54</v>
      </c>
      <c r="B30" s="35" t="s">
        <v>55</v>
      </c>
      <c r="C30" s="36">
        <v>4000000</v>
      </c>
      <c r="D30" s="37">
        <v>215453.54</v>
      </c>
    </row>
    <row r="31" spans="1:4" ht="31.5" x14ac:dyDescent="0.25">
      <c r="A31" s="38" t="s">
        <v>56</v>
      </c>
      <c r="B31" s="39" t="s">
        <v>57</v>
      </c>
      <c r="C31" s="40">
        <v>4000000</v>
      </c>
      <c r="D31" s="41">
        <v>215453.54</v>
      </c>
    </row>
    <row r="32" spans="1:4" ht="33.75" x14ac:dyDescent="0.25">
      <c r="A32" s="42" t="s">
        <v>58</v>
      </c>
      <c r="B32" s="43" t="s">
        <v>59</v>
      </c>
      <c r="C32" s="44">
        <v>4000000</v>
      </c>
      <c r="D32" s="45">
        <v>215453.54</v>
      </c>
    </row>
    <row r="33" spans="1:4" ht="31.5" x14ac:dyDescent="0.25">
      <c r="A33" s="34" t="s">
        <v>60</v>
      </c>
      <c r="B33" s="35" t="s">
        <v>61</v>
      </c>
      <c r="C33" s="36">
        <v>12273300</v>
      </c>
      <c r="D33" s="37">
        <v>4119186.84</v>
      </c>
    </row>
    <row r="34" spans="1:4" ht="73.5" x14ac:dyDescent="0.25">
      <c r="A34" s="38" t="s">
        <v>62</v>
      </c>
      <c r="B34" s="39" t="s">
        <v>63</v>
      </c>
      <c r="C34" s="40">
        <v>12183300</v>
      </c>
      <c r="D34" s="41">
        <v>4119186.84</v>
      </c>
    </row>
    <row r="35" spans="1:4" ht="56.25" x14ac:dyDescent="0.25">
      <c r="A35" s="42" t="s">
        <v>64</v>
      </c>
      <c r="B35" s="43" t="s">
        <v>65</v>
      </c>
      <c r="C35" s="44">
        <v>7500000</v>
      </c>
      <c r="D35" s="45">
        <v>555831.21</v>
      </c>
    </row>
    <row r="36" spans="1:4" ht="67.5" x14ac:dyDescent="0.25">
      <c r="A36" s="42" t="s">
        <v>66</v>
      </c>
      <c r="B36" s="43" t="s">
        <v>67</v>
      </c>
      <c r="C36" s="44">
        <v>3300</v>
      </c>
      <c r="D36" s="45">
        <v>3377.82</v>
      </c>
    </row>
    <row r="37" spans="1:4" ht="67.5" x14ac:dyDescent="0.25">
      <c r="A37" s="42" t="s">
        <v>68</v>
      </c>
      <c r="B37" s="43" t="s">
        <v>69</v>
      </c>
      <c r="C37" s="44">
        <v>180000</v>
      </c>
      <c r="D37" s="45">
        <v>7814.96</v>
      </c>
    </row>
    <row r="38" spans="1:4" ht="33.75" x14ac:dyDescent="0.25">
      <c r="A38" s="42" t="s">
        <v>70</v>
      </c>
      <c r="B38" s="43" t="s">
        <v>71</v>
      </c>
      <c r="C38" s="44">
        <v>4500000</v>
      </c>
      <c r="D38" s="45">
        <v>3552162.85</v>
      </c>
    </row>
    <row r="39" spans="1:4" ht="73.5" x14ac:dyDescent="0.25">
      <c r="A39" s="38" t="s">
        <v>72</v>
      </c>
      <c r="B39" s="39" t="s">
        <v>73</v>
      </c>
      <c r="C39" s="40">
        <v>90000</v>
      </c>
      <c r="D39" s="41">
        <v>0</v>
      </c>
    </row>
    <row r="40" spans="1:4" ht="67.5" x14ac:dyDescent="0.25">
      <c r="A40" s="42" t="s">
        <v>74</v>
      </c>
      <c r="B40" s="43" t="s">
        <v>75</v>
      </c>
      <c r="C40" s="44">
        <v>90000</v>
      </c>
      <c r="D40" s="45">
        <v>0</v>
      </c>
    </row>
    <row r="41" spans="1:4" ht="21" x14ac:dyDescent="0.25">
      <c r="A41" s="34" t="s">
        <v>76</v>
      </c>
      <c r="B41" s="35" t="s">
        <v>77</v>
      </c>
      <c r="C41" s="36">
        <v>479500</v>
      </c>
      <c r="D41" s="37">
        <v>2612.6999999999998</v>
      </c>
    </row>
    <row r="42" spans="1:4" ht="21" x14ac:dyDescent="0.25">
      <c r="A42" s="38" t="s">
        <v>78</v>
      </c>
      <c r="B42" s="39" t="s">
        <v>79</v>
      </c>
      <c r="C42" s="40">
        <v>479500</v>
      </c>
      <c r="D42" s="41">
        <v>2612.6999999999998</v>
      </c>
    </row>
    <row r="43" spans="1:4" ht="22.5" x14ac:dyDescent="0.25">
      <c r="A43" s="42" t="s">
        <v>80</v>
      </c>
      <c r="B43" s="43" t="s">
        <v>81</v>
      </c>
      <c r="C43" s="44">
        <v>254800</v>
      </c>
      <c r="D43" s="45">
        <v>1911.08</v>
      </c>
    </row>
    <row r="44" spans="1:4" ht="22.5" x14ac:dyDescent="0.25">
      <c r="A44" s="42" t="s">
        <v>82</v>
      </c>
      <c r="B44" s="43" t="s">
        <v>83</v>
      </c>
      <c r="C44" s="44">
        <v>176800</v>
      </c>
      <c r="D44" s="45">
        <v>586.62</v>
      </c>
    </row>
    <row r="45" spans="1:4" ht="22.5" x14ac:dyDescent="0.25">
      <c r="A45" s="42" t="s">
        <v>84</v>
      </c>
      <c r="B45" s="43" t="s">
        <v>85</v>
      </c>
      <c r="C45" s="44">
        <v>47900</v>
      </c>
      <c r="D45" s="45">
        <v>115</v>
      </c>
    </row>
    <row r="46" spans="1:4" ht="21" x14ac:dyDescent="0.25">
      <c r="A46" s="34" t="s">
        <v>86</v>
      </c>
      <c r="B46" s="35" t="s">
        <v>87</v>
      </c>
      <c r="C46" s="36">
        <v>3600000</v>
      </c>
      <c r="D46" s="37">
        <v>1696573.8</v>
      </c>
    </row>
    <row r="47" spans="1:4" ht="31.5" x14ac:dyDescent="0.25">
      <c r="A47" s="38" t="s">
        <v>88</v>
      </c>
      <c r="B47" s="39" t="s">
        <v>89</v>
      </c>
      <c r="C47" s="40">
        <v>3000000</v>
      </c>
      <c r="D47" s="41">
        <v>166762.31</v>
      </c>
    </row>
    <row r="48" spans="1:4" ht="33.75" x14ac:dyDescent="0.25">
      <c r="A48" s="42" t="s">
        <v>90</v>
      </c>
      <c r="B48" s="43" t="s">
        <v>91</v>
      </c>
      <c r="C48" s="44">
        <v>3000000</v>
      </c>
      <c r="D48" s="45">
        <v>166762.31</v>
      </c>
    </row>
    <row r="49" spans="1:4" ht="63" x14ac:dyDescent="0.25">
      <c r="A49" s="38" t="s">
        <v>92</v>
      </c>
      <c r="B49" s="39" t="s">
        <v>93</v>
      </c>
      <c r="C49" s="40">
        <v>600000</v>
      </c>
      <c r="D49" s="41">
        <v>1529811.49</v>
      </c>
    </row>
    <row r="50" spans="1:4" ht="56.25" x14ac:dyDescent="0.25">
      <c r="A50" s="42" t="s">
        <v>94</v>
      </c>
      <c r="B50" s="43" t="s">
        <v>95</v>
      </c>
      <c r="C50" s="44">
        <v>600000</v>
      </c>
      <c r="D50" s="45">
        <v>285458.07</v>
      </c>
    </row>
    <row r="51" spans="1:4" ht="56.25" x14ac:dyDescent="0.25">
      <c r="A51" s="42" t="s">
        <v>96</v>
      </c>
      <c r="B51" s="43" t="s">
        <v>97</v>
      </c>
      <c r="C51" s="44">
        <v>0</v>
      </c>
      <c r="D51" s="45">
        <v>1244353.42</v>
      </c>
    </row>
    <row r="52" spans="1:4" x14ac:dyDescent="0.25">
      <c r="A52" s="34" t="s">
        <v>98</v>
      </c>
      <c r="B52" s="35" t="s">
        <v>99</v>
      </c>
      <c r="C52" s="36">
        <v>1654300</v>
      </c>
      <c r="D52" s="37">
        <v>87312.43</v>
      </c>
    </row>
    <row r="53" spans="1:4" ht="31.5" x14ac:dyDescent="0.25">
      <c r="A53" s="38" t="s">
        <v>100</v>
      </c>
      <c r="B53" s="39" t="s">
        <v>101</v>
      </c>
      <c r="C53" s="40">
        <v>19300</v>
      </c>
      <c r="D53" s="41">
        <v>74320.86</v>
      </c>
    </row>
    <row r="54" spans="1:4" ht="45" x14ac:dyDescent="0.25">
      <c r="A54" s="42" t="s">
        <v>102</v>
      </c>
      <c r="B54" s="43" t="s">
        <v>103</v>
      </c>
      <c r="C54" s="44">
        <v>600</v>
      </c>
      <c r="D54" s="45">
        <v>100</v>
      </c>
    </row>
    <row r="55" spans="1:4" ht="67.5" x14ac:dyDescent="0.25">
      <c r="A55" s="42" t="s">
        <v>104</v>
      </c>
      <c r="B55" s="43" t="s">
        <v>105</v>
      </c>
      <c r="C55" s="44">
        <v>4500</v>
      </c>
      <c r="D55" s="45">
        <v>40863.71</v>
      </c>
    </row>
    <row r="56" spans="1:4" ht="45" x14ac:dyDescent="0.25">
      <c r="A56" s="42" t="s">
        <v>106</v>
      </c>
      <c r="B56" s="43" t="s">
        <v>107</v>
      </c>
      <c r="C56" s="44">
        <v>2200</v>
      </c>
      <c r="D56" s="45">
        <v>13000</v>
      </c>
    </row>
    <row r="57" spans="1:4" ht="67.5" x14ac:dyDescent="0.25">
      <c r="A57" s="42" t="s">
        <v>108</v>
      </c>
      <c r="B57" s="43" t="s">
        <v>109</v>
      </c>
      <c r="C57" s="44">
        <v>0</v>
      </c>
      <c r="D57" s="45">
        <v>204.04</v>
      </c>
    </row>
    <row r="58" spans="1:4" ht="56.25" x14ac:dyDescent="0.25">
      <c r="A58" s="42" t="s">
        <v>110</v>
      </c>
      <c r="B58" s="43" t="s">
        <v>111</v>
      </c>
      <c r="C58" s="44">
        <v>0</v>
      </c>
      <c r="D58" s="45">
        <v>3901</v>
      </c>
    </row>
    <row r="59" spans="1:4" ht="45" x14ac:dyDescent="0.25">
      <c r="A59" s="42" t="s">
        <v>112</v>
      </c>
      <c r="B59" s="43" t="s">
        <v>113</v>
      </c>
      <c r="C59" s="44">
        <v>1000</v>
      </c>
      <c r="D59" s="45">
        <v>3032.15</v>
      </c>
    </row>
    <row r="60" spans="1:4" ht="56.25" x14ac:dyDescent="0.25">
      <c r="A60" s="42" t="s">
        <v>114</v>
      </c>
      <c r="B60" s="43" t="s">
        <v>115</v>
      </c>
      <c r="C60" s="44">
        <v>11000</v>
      </c>
      <c r="D60" s="45">
        <v>13219.96</v>
      </c>
    </row>
    <row r="61" spans="1:4" ht="21" x14ac:dyDescent="0.25">
      <c r="A61" s="38" t="s">
        <v>116</v>
      </c>
      <c r="B61" s="39" t="s">
        <v>117</v>
      </c>
      <c r="C61" s="40">
        <v>1635000</v>
      </c>
      <c r="D61" s="41">
        <v>12991.57</v>
      </c>
    </row>
    <row r="62" spans="1:4" ht="56.25" x14ac:dyDescent="0.25">
      <c r="A62" s="42" t="s">
        <v>118</v>
      </c>
      <c r="B62" s="43" t="s">
        <v>119</v>
      </c>
      <c r="C62" s="44">
        <v>1635000</v>
      </c>
      <c r="D62" s="45">
        <v>12991.57</v>
      </c>
    </row>
    <row r="63" spans="1:4" x14ac:dyDescent="0.25">
      <c r="A63" s="34" t="s">
        <v>120</v>
      </c>
      <c r="B63" s="35" t="s">
        <v>121</v>
      </c>
      <c r="C63" s="36">
        <v>0</v>
      </c>
      <c r="D63" s="37">
        <v>-7542.54</v>
      </c>
    </row>
    <row r="64" spans="1:4" x14ac:dyDescent="0.25">
      <c r="A64" s="38" t="s">
        <v>122</v>
      </c>
      <c r="B64" s="39" t="s">
        <v>123</v>
      </c>
      <c r="C64" s="40">
        <v>0</v>
      </c>
      <c r="D64" s="41">
        <v>-7542.54</v>
      </c>
    </row>
    <row r="65" spans="1:4" ht="22.5" x14ac:dyDescent="0.25">
      <c r="A65" s="42" t="s">
        <v>124</v>
      </c>
      <c r="B65" s="43" t="s">
        <v>125</v>
      </c>
      <c r="C65" s="44">
        <v>0</v>
      </c>
      <c r="D65" s="45">
        <v>-7542.54</v>
      </c>
    </row>
    <row r="66" spans="1:4" x14ac:dyDescent="0.25">
      <c r="A66" s="30" t="s">
        <v>126</v>
      </c>
      <c r="B66" s="31" t="s">
        <v>127</v>
      </c>
      <c r="C66" s="33">
        <f>C67+C93+C90</f>
        <v>1077266354.05</v>
      </c>
      <c r="D66" s="33">
        <f>D67+D93+D90</f>
        <v>29761539.390000004</v>
      </c>
    </row>
    <row r="67" spans="1:4" ht="31.5" x14ac:dyDescent="0.25">
      <c r="A67" s="34" t="s">
        <v>128</v>
      </c>
      <c r="B67" s="35" t="s">
        <v>129</v>
      </c>
      <c r="C67" s="37">
        <f>C68+C71+C78+C87</f>
        <v>1077266354.05</v>
      </c>
      <c r="D67" s="37">
        <f>D68+D71+D78+D87</f>
        <v>40287762.240000002</v>
      </c>
    </row>
    <row r="68" spans="1:4" ht="21" x14ac:dyDescent="0.25">
      <c r="A68" s="38" t="s">
        <v>130</v>
      </c>
      <c r="B68" s="39" t="s">
        <v>131</v>
      </c>
      <c r="C68" s="40">
        <v>95135900</v>
      </c>
      <c r="D68" s="41">
        <v>7927991.6699999999</v>
      </c>
    </row>
    <row r="69" spans="1:4" x14ac:dyDescent="0.25">
      <c r="A69" s="42" t="s">
        <v>132</v>
      </c>
      <c r="B69" s="43" t="s">
        <v>133</v>
      </c>
      <c r="C69" s="44">
        <v>49843400</v>
      </c>
      <c r="D69" s="45">
        <v>4153616.67</v>
      </c>
    </row>
    <row r="70" spans="1:4" ht="22.5" x14ac:dyDescent="0.25">
      <c r="A70" s="42" t="s">
        <v>134</v>
      </c>
      <c r="B70" s="43" t="s">
        <v>135</v>
      </c>
      <c r="C70" s="44">
        <v>45292500</v>
      </c>
      <c r="D70" s="45">
        <v>3774375</v>
      </c>
    </row>
    <row r="71" spans="1:4" ht="21" x14ac:dyDescent="0.25">
      <c r="A71" s="38" t="s">
        <v>136</v>
      </c>
      <c r="B71" s="39" t="s">
        <v>137</v>
      </c>
      <c r="C71" s="40">
        <f>C72+C73+C74+C75+C76+C77</f>
        <v>236243992.05000001</v>
      </c>
      <c r="D71" s="41">
        <v>0</v>
      </c>
    </row>
    <row r="72" spans="1:4" ht="101.25" x14ac:dyDescent="0.25">
      <c r="A72" s="42" t="s">
        <v>138</v>
      </c>
      <c r="B72" s="43" t="s">
        <v>139</v>
      </c>
      <c r="C72" s="44">
        <v>52622421.369999997</v>
      </c>
      <c r="D72" s="45">
        <v>0</v>
      </c>
    </row>
    <row r="73" spans="1:4" ht="67.5" x14ac:dyDescent="0.25">
      <c r="A73" s="42" t="s">
        <v>140</v>
      </c>
      <c r="B73" s="43" t="s">
        <v>141</v>
      </c>
      <c r="C73" s="44">
        <v>2215680.91</v>
      </c>
      <c r="D73" s="45">
        <v>0</v>
      </c>
    </row>
    <row r="74" spans="1:4" ht="45" x14ac:dyDescent="0.25">
      <c r="A74" s="42" t="s">
        <v>142</v>
      </c>
      <c r="B74" s="43" t="s">
        <v>143</v>
      </c>
      <c r="C74" s="44">
        <v>14801700</v>
      </c>
      <c r="D74" s="45">
        <v>0</v>
      </c>
    </row>
    <row r="75" spans="1:4" ht="22.5" x14ac:dyDescent="0.25">
      <c r="A75" s="42" t="s">
        <v>144</v>
      </c>
      <c r="B75" s="43" t="s">
        <v>145</v>
      </c>
      <c r="C75" s="44"/>
      <c r="D75" s="45">
        <v>0</v>
      </c>
    </row>
    <row r="76" spans="1:4" x14ac:dyDescent="0.25">
      <c r="A76" s="42" t="s">
        <v>146</v>
      </c>
      <c r="B76" s="43" t="s">
        <v>147</v>
      </c>
      <c r="C76" s="44">
        <v>27423839.140000001</v>
      </c>
      <c r="D76" s="45">
        <v>0</v>
      </c>
    </row>
    <row r="77" spans="1:4" x14ac:dyDescent="0.25">
      <c r="A77" s="42" t="s">
        <v>148</v>
      </c>
      <c r="B77" s="43" t="s">
        <v>149</v>
      </c>
      <c r="C77" s="44">
        <v>139180350.63</v>
      </c>
      <c r="D77" s="45">
        <v>0</v>
      </c>
    </row>
    <row r="78" spans="1:4" ht="21" x14ac:dyDescent="0.25">
      <c r="A78" s="38" t="s">
        <v>150</v>
      </c>
      <c r="B78" s="39" t="s">
        <v>151</v>
      </c>
      <c r="C78" s="40">
        <v>722005562</v>
      </c>
      <c r="D78" s="41">
        <v>32266823.57</v>
      </c>
    </row>
    <row r="79" spans="1:4" ht="33.75" x14ac:dyDescent="0.25">
      <c r="A79" s="42" t="s">
        <v>152</v>
      </c>
      <c r="B79" s="43" t="s">
        <v>153</v>
      </c>
      <c r="C79" s="44">
        <v>42797403</v>
      </c>
      <c r="D79" s="45">
        <v>1245123.57</v>
      </c>
    </row>
    <row r="80" spans="1:4" ht="56.25" x14ac:dyDescent="0.25">
      <c r="A80" s="42" t="s">
        <v>154</v>
      </c>
      <c r="B80" s="43" t="s">
        <v>155</v>
      </c>
      <c r="C80" s="44">
        <v>9139900</v>
      </c>
      <c r="D80" s="45">
        <v>0</v>
      </c>
    </row>
    <row r="81" spans="1:4" ht="56.25" x14ac:dyDescent="0.25">
      <c r="A81" s="42" t="s">
        <v>156</v>
      </c>
      <c r="B81" s="43" t="s">
        <v>157</v>
      </c>
      <c r="C81" s="44">
        <v>11956485</v>
      </c>
      <c r="D81" s="45">
        <v>0</v>
      </c>
    </row>
    <row r="82" spans="1:4" ht="45" x14ac:dyDescent="0.25">
      <c r="A82" s="42" t="s">
        <v>158</v>
      </c>
      <c r="B82" s="43" t="s">
        <v>159</v>
      </c>
      <c r="C82" s="44">
        <v>2018</v>
      </c>
      <c r="D82" s="45">
        <v>0</v>
      </c>
    </row>
    <row r="83" spans="1:4" ht="45" x14ac:dyDescent="0.25">
      <c r="A83" s="42" t="s">
        <v>160</v>
      </c>
      <c r="B83" s="43" t="s">
        <v>161</v>
      </c>
      <c r="C83" s="44">
        <v>834498</v>
      </c>
      <c r="D83" s="45">
        <v>0</v>
      </c>
    </row>
    <row r="84" spans="1:4" ht="56.25" x14ac:dyDescent="0.25">
      <c r="A84" s="42" t="s">
        <v>162</v>
      </c>
      <c r="B84" s="43" t="s">
        <v>163</v>
      </c>
      <c r="C84" s="44">
        <v>834498</v>
      </c>
      <c r="D84" s="45">
        <v>0</v>
      </c>
    </row>
    <row r="85" spans="1:4" ht="22.5" x14ac:dyDescent="0.25">
      <c r="A85" s="42" t="s">
        <v>164</v>
      </c>
      <c r="B85" s="43" t="s">
        <v>165</v>
      </c>
      <c r="C85" s="44">
        <v>401260</v>
      </c>
      <c r="D85" s="45">
        <v>0</v>
      </c>
    </row>
    <row r="86" spans="1:4" x14ac:dyDescent="0.25">
      <c r="A86" s="42" t="s">
        <v>166</v>
      </c>
      <c r="B86" s="43" t="s">
        <v>167</v>
      </c>
      <c r="C86" s="44">
        <v>656039500</v>
      </c>
      <c r="D86" s="45">
        <v>31021700</v>
      </c>
    </row>
    <row r="87" spans="1:4" x14ac:dyDescent="0.25">
      <c r="A87" s="38" t="s">
        <v>168</v>
      </c>
      <c r="B87" s="39" t="s">
        <v>169</v>
      </c>
      <c r="C87" s="40">
        <f>C88+C89</f>
        <v>23880900</v>
      </c>
      <c r="D87" s="41">
        <f>D88</f>
        <v>92947</v>
      </c>
    </row>
    <row r="88" spans="1:4" ht="45" x14ac:dyDescent="0.25">
      <c r="A88" s="42" t="s">
        <v>170</v>
      </c>
      <c r="B88" s="43" t="s">
        <v>171</v>
      </c>
      <c r="C88" s="44"/>
      <c r="D88" s="45">
        <v>92947</v>
      </c>
    </row>
    <row r="89" spans="1:4" ht="56.25" x14ac:dyDescent="0.25">
      <c r="A89" s="42" t="s">
        <v>172</v>
      </c>
      <c r="B89" s="43" t="s">
        <v>173</v>
      </c>
      <c r="C89" s="44">
        <v>23880900</v>
      </c>
      <c r="D89" s="45">
        <v>0</v>
      </c>
    </row>
    <row r="90" spans="1:4" ht="52.5" x14ac:dyDescent="0.25">
      <c r="A90" s="34" t="s">
        <v>174</v>
      </c>
      <c r="B90" s="35" t="s">
        <v>175</v>
      </c>
      <c r="C90" s="36">
        <v>0</v>
      </c>
      <c r="D90" s="37">
        <v>350623.94</v>
      </c>
    </row>
    <row r="91" spans="1:4" ht="73.5" x14ac:dyDescent="0.25">
      <c r="A91" s="38" t="s">
        <v>176</v>
      </c>
      <c r="B91" s="39" t="s">
        <v>177</v>
      </c>
      <c r="C91" s="40">
        <v>0</v>
      </c>
      <c r="D91" s="41">
        <v>350623.94</v>
      </c>
    </row>
    <row r="92" spans="1:4" ht="67.5" x14ac:dyDescent="0.25">
      <c r="A92" s="42" t="s">
        <v>178</v>
      </c>
      <c r="B92" s="43" t="s">
        <v>179</v>
      </c>
      <c r="C92" s="44">
        <v>0</v>
      </c>
      <c r="D92" s="45">
        <v>350623.94</v>
      </c>
    </row>
    <row r="93" spans="1:4" ht="42" x14ac:dyDescent="0.25">
      <c r="A93" s="34" t="s">
        <v>180</v>
      </c>
      <c r="B93" s="35" t="s">
        <v>181</v>
      </c>
      <c r="C93" s="36">
        <v>0</v>
      </c>
      <c r="D93" s="37">
        <v>-10876846.789999999</v>
      </c>
    </row>
    <row r="94" spans="1:4" ht="42" x14ac:dyDescent="0.25">
      <c r="A94" s="38" t="s">
        <v>182</v>
      </c>
      <c r="B94" s="39" t="s">
        <v>183</v>
      </c>
      <c r="C94" s="40">
        <v>0</v>
      </c>
      <c r="D94" s="41">
        <v>-10876846.789999999</v>
      </c>
    </row>
    <row r="95" spans="1:4" ht="45.75" thickBot="1" x14ac:dyDescent="0.3">
      <c r="A95" s="42" t="s">
        <v>184</v>
      </c>
      <c r="B95" s="43" t="s">
        <v>185</v>
      </c>
      <c r="C95" s="44">
        <v>0</v>
      </c>
      <c r="D95" s="45">
        <v>-10876846.789999999</v>
      </c>
    </row>
    <row r="96" spans="1:4" ht="15.75" thickBot="1" x14ac:dyDescent="0.3">
      <c r="A96" s="46" t="s">
        <v>186</v>
      </c>
      <c r="B96" s="47"/>
      <c r="C96" s="48">
        <f>C66+C7</f>
        <v>1414040454.05</v>
      </c>
      <c r="D96" s="48">
        <f>D66+D7</f>
        <v>56252082.560000002</v>
      </c>
    </row>
    <row r="97" spans="1:4" x14ac:dyDescent="0.25">
      <c r="A97" s="49"/>
      <c r="B97" s="49"/>
      <c r="C97" s="49"/>
      <c r="D97" s="49"/>
    </row>
    <row r="98" spans="1:4" ht="21" x14ac:dyDescent="0.25">
      <c r="A98" s="50" t="s">
        <v>187</v>
      </c>
      <c r="B98" s="51" t="s">
        <v>188</v>
      </c>
      <c r="C98" s="52" t="s">
        <v>189</v>
      </c>
      <c r="D98" s="53" t="s">
        <v>190</v>
      </c>
    </row>
    <row r="99" spans="1:4" x14ac:dyDescent="0.25">
      <c r="A99" s="54"/>
      <c r="B99" s="51"/>
      <c r="C99" s="55" t="s">
        <v>5</v>
      </c>
      <c r="D99" s="56" t="s">
        <v>191</v>
      </c>
    </row>
    <row r="100" spans="1:4" x14ac:dyDescent="0.25">
      <c r="A100" s="57" t="s">
        <v>6</v>
      </c>
      <c r="B100" s="58" t="s">
        <v>7</v>
      </c>
      <c r="C100" s="58" t="s">
        <v>8</v>
      </c>
      <c r="D100" s="59" t="s">
        <v>9</v>
      </c>
    </row>
    <row r="101" spans="1:4" x14ac:dyDescent="0.25">
      <c r="A101" s="60" t="s">
        <v>192</v>
      </c>
      <c r="B101" s="61" t="s">
        <v>193</v>
      </c>
      <c r="C101" s="62">
        <v>123590798.55</v>
      </c>
      <c r="D101" s="63">
        <v>6623403.7400000002</v>
      </c>
    </row>
    <row r="102" spans="1:4" ht="33.75" x14ac:dyDescent="0.25">
      <c r="A102" s="64" t="s">
        <v>194</v>
      </c>
      <c r="B102" s="65" t="s">
        <v>195</v>
      </c>
      <c r="C102" s="66">
        <v>3818432.32</v>
      </c>
      <c r="D102" s="67">
        <v>242462.71</v>
      </c>
    </row>
    <row r="103" spans="1:4" ht="45" x14ac:dyDescent="0.25">
      <c r="A103" s="64" t="s">
        <v>196</v>
      </c>
      <c r="B103" s="65" t="s">
        <v>197</v>
      </c>
      <c r="C103" s="66">
        <v>150000</v>
      </c>
      <c r="D103" s="67">
        <v>4929.7</v>
      </c>
    </row>
    <row r="104" spans="1:4" ht="45" x14ac:dyDescent="0.25">
      <c r="A104" s="64" t="s">
        <v>198</v>
      </c>
      <c r="B104" s="65" t="s">
        <v>199</v>
      </c>
      <c r="C104" s="66">
        <v>77494496.079999998</v>
      </c>
      <c r="D104" s="67">
        <v>5475932.5300000003</v>
      </c>
    </row>
    <row r="105" spans="1:4" x14ac:dyDescent="0.25">
      <c r="A105" s="64" t="s">
        <v>200</v>
      </c>
      <c r="B105" s="65" t="s">
        <v>201</v>
      </c>
      <c r="C105" s="66">
        <v>2018</v>
      </c>
      <c r="D105" s="67">
        <v>0</v>
      </c>
    </row>
    <row r="106" spans="1:4" ht="33.75" x14ac:dyDescent="0.25">
      <c r="A106" s="64" t="s">
        <v>202</v>
      </c>
      <c r="B106" s="65" t="s">
        <v>203</v>
      </c>
      <c r="C106" s="66">
        <v>15053300</v>
      </c>
      <c r="D106" s="67">
        <v>838795.59</v>
      </c>
    </row>
    <row r="107" spans="1:4" x14ac:dyDescent="0.25">
      <c r="A107" s="64" t="s">
        <v>204</v>
      </c>
      <c r="B107" s="65" t="s">
        <v>205</v>
      </c>
      <c r="C107" s="66">
        <v>652000</v>
      </c>
      <c r="D107" s="67">
        <v>0</v>
      </c>
    </row>
    <row r="108" spans="1:4" x14ac:dyDescent="0.25">
      <c r="A108" s="64" t="s">
        <v>206</v>
      </c>
      <c r="B108" s="65" t="s">
        <v>207</v>
      </c>
      <c r="C108" s="66">
        <v>26420552.149999999</v>
      </c>
      <c r="D108" s="67">
        <v>61283.21</v>
      </c>
    </row>
    <row r="109" spans="1:4" ht="21" x14ac:dyDescent="0.25">
      <c r="A109" s="60" t="s">
        <v>208</v>
      </c>
      <c r="B109" s="61" t="s">
        <v>209</v>
      </c>
      <c r="C109" s="62">
        <v>330000</v>
      </c>
      <c r="D109" s="63">
        <v>0</v>
      </c>
    </row>
    <row r="110" spans="1:4" ht="33.75" x14ac:dyDescent="0.25">
      <c r="A110" s="64" t="s">
        <v>210</v>
      </c>
      <c r="B110" s="65" t="s">
        <v>211</v>
      </c>
      <c r="C110" s="66">
        <v>330000</v>
      </c>
      <c r="D110" s="67">
        <v>0</v>
      </c>
    </row>
    <row r="111" spans="1:4" x14ac:dyDescent="0.25">
      <c r="A111" s="60" t="s">
        <v>212</v>
      </c>
      <c r="B111" s="61" t="s">
        <v>213</v>
      </c>
      <c r="C111" s="62">
        <v>57883662.460000001</v>
      </c>
      <c r="D111" s="63">
        <v>242918</v>
      </c>
    </row>
    <row r="112" spans="1:4" x14ac:dyDescent="0.25">
      <c r="A112" s="64" t="s">
        <v>214</v>
      </c>
      <c r="B112" s="65" t="s">
        <v>215</v>
      </c>
      <c r="C112" s="66">
        <v>38138800</v>
      </c>
      <c r="D112" s="67">
        <v>232918</v>
      </c>
    </row>
    <row r="113" spans="1:4" x14ac:dyDescent="0.25">
      <c r="A113" s="64" t="s">
        <v>216</v>
      </c>
      <c r="B113" s="65" t="s">
        <v>217</v>
      </c>
      <c r="C113" s="66">
        <v>19744862.460000001</v>
      </c>
      <c r="D113" s="67">
        <v>10000</v>
      </c>
    </row>
    <row r="114" spans="1:4" x14ac:dyDescent="0.25">
      <c r="A114" s="60" t="s">
        <v>218</v>
      </c>
      <c r="B114" s="61" t="s">
        <v>219</v>
      </c>
      <c r="C114" s="62">
        <v>67636507.510000005</v>
      </c>
      <c r="D114" s="63">
        <v>56800</v>
      </c>
    </row>
    <row r="115" spans="1:4" x14ac:dyDescent="0.25">
      <c r="A115" s="64" t="s">
        <v>220</v>
      </c>
      <c r="B115" s="65" t="s">
        <v>221</v>
      </c>
      <c r="C115" s="66">
        <v>57063822.509999998</v>
      </c>
      <c r="D115" s="67">
        <v>56800</v>
      </c>
    </row>
    <row r="116" spans="1:4" x14ac:dyDescent="0.25">
      <c r="A116" s="64" t="s">
        <v>222</v>
      </c>
      <c r="B116" s="65" t="s">
        <v>223</v>
      </c>
      <c r="C116" s="66">
        <v>9910000</v>
      </c>
      <c r="D116" s="67">
        <v>0</v>
      </c>
    </row>
    <row r="117" spans="1:4" x14ac:dyDescent="0.25">
      <c r="A117" s="64" t="s">
        <v>224</v>
      </c>
      <c r="B117" s="65" t="s">
        <v>225</v>
      </c>
      <c r="C117" s="66">
        <v>662685</v>
      </c>
      <c r="D117" s="67">
        <v>0</v>
      </c>
    </row>
    <row r="118" spans="1:4" x14ac:dyDescent="0.25">
      <c r="A118" s="60" t="s">
        <v>226</v>
      </c>
      <c r="B118" s="61" t="s">
        <v>227</v>
      </c>
      <c r="C118" s="62">
        <v>946811393.53999996</v>
      </c>
      <c r="D118" s="63">
        <v>39126208.5</v>
      </c>
    </row>
    <row r="119" spans="1:4" x14ac:dyDescent="0.25">
      <c r="A119" s="64" t="s">
        <v>228</v>
      </c>
      <c r="B119" s="65" t="s">
        <v>229</v>
      </c>
      <c r="C119" s="66">
        <v>250712693.75</v>
      </c>
      <c r="D119" s="67">
        <v>12588358.5</v>
      </c>
    </row>
    <row r="120" spans="1:4" x14ac:dyDescent="0.25">
      <c r="A120" s="64" t="s">
        <v>230</v>
      </c>
      <c r="B120" s="65" t="s">
        <v>231</v>
      </c>
      <c r="C120" s="66">
        <v>534193630.45999998</v>
      </c>
      <c r="D120" s="67">
        <v>21326293.629999999</v>
      </c>
    </row>
    <row r="121" spans="1:4" x14ac:dyDescent="0.25">
      <c r="A121" s="64" t="s">
        <v>232</v>
      </c>
      <c r="B121" s="65" t="s">
        <v>233</v>
      </c>
      <c r="C121" s="66">
        <v>117037875.02</v>
      </c>
      <c r="D121" s="67">
        <v>3138410.87</v>
      </c>
    </row>
    <row r="122" spans="1:4" x14ac:dyDescent="0.25">
      <c r="A122" s="64" t="s">
        <v>234</v>
      </c>
      <c r="B122" s="65" t="s">
        <v>235</v>
      </c>
      <c r="C122" s="66">
        <v>2028900</v>
      </c>
      <c r="D122" s="67">
        <v>0</v>
      </c>
    </row>
    <row r="123" spans="1:4" x14ac:dyDescent="0.25">
      <c r="A123" s="64" t="s">
        <v>236</v>
      </c>
      <c r="B123" s="65" t="s">
        <v>237</v>
      </c>
      <c r="C123" s="66">
        <v>42838294.310000002</v>
      </c>
      <c r="D123" s="67">
        <v>2073145.5</v>
      </c>
    </row>
    <row r="124" spans="1:4" x14ac:dyDescent="0.25">
      <c r="A124" s="60" t="s">
        <v>238</v>
      </c>
      <c r="B124" s="61" t="s">
        <v>239</v>
      </c>
      <c r="C124" s="62">
        <v>132028621.37</v>
      </c>
      <c r="D124" s="63">
        <v>4967397.3600000003</v>
      </c>
    </row>
    <row r="125" spans="1:4" x14ac:dyDescent="0.25">
      <c r="A125" s="64" t="s">
        <v>240</v>
      </c>
      <c r="B125" s="65" t="s">
        <v>241</v>
      </c>
      <c r="C125" s="66">
        <v>100064848.92</v>
      </c>
      <c r="D125" s="67">
        <v>3278800</v>
      </c>
    </row>
    <row r="126" spans="1:4" x14ac:dyDescent="0.25">
      <c r="A126" s="64" t="s">
        <v>242</v>
      </c>
      <c r="B126" s="65" t="s">
        <v>243</v>
      </c>
      <c r="C126" s="66">
        <v>31963772.449999999</v>
      </c>
      <c r="D126" s="67">
        <v>1688597.36</v>
      </c>
    </row>
    <row r="127" spans="1:4" x14ac:dyDescent="0.25">
      <c r="A127" s="60" t="s">
        <v>244</v>
      </c>
      <c r="B127" s="61" t="s">
        <v>245</v>
      </c>
      <c r="C127" s="62">
        <v>51873861.5</v>
      </c>
      <c r="D127" s="63">
        <v>899818.02</v>
      </c>
    </row>
    <row r="128" spans="1:4" x14ac:dyDescent="0.25">
      <c r="A128" s="64" t="s">
        <v>246</v>
      </c>
      <c r="B128" s="65" t="s">
        <v>247</v>
      </c>
      <c r="C128" s="66">
        <v>5200000</v>
      </c>
      <c r="D128" s="67">
        <v>594922.86</v>
      </c>
    </row>
    <row r="129" spans="1:4" x14ac:dyDescent="0.25">
      <c r="A129" s="64" t="s">
        <v>248</v>
      </c>
      <c r="B129" s="65" t="s">
        <v>249</v>
      </c>
      <c r="C129" s="66">
        <v>16329367.5</v>
      </c>
      <c r="D129" s="67">
        <v>304895.15999999997</v>
      </c>
    </row>
    <row r="130" spans="1:4" x14ac:dyDescent="0.25">
      <c r="A130" s="64" t="s">
        <v>250</v>
      </c>
      <c r="B130" s="65" t="s">
        <v>251</v>
      </c>
      <c r="C130" s="66">
        <v>30344494</v>
      </c>
      <c r="D130" s="67">
        <v>0</v>
      </c>
    </row>
    <row r="131" spans="1:4" x14ac:dyDescent="0.25">
      <c r="A131" s="60" t="s">
        <v>252</v>
      </c>
      <c r="B131" s="61" t="s">
        <v>253</v>
      </c>
      <c r="C131" s="62">
        <v>9560387.6999999993</v>
      </c>
      <c r="D131" s="63">
        <v>326620</v>
      </c>
    </row>
    <row r="132" spans="1:4" x14ac:dyDescent="0.25">
      <c r="A132" s="64" t="s">
        <v>254</v>
      </c>
      <c r="B132" s="65" t="s">
        <v>255</v>
      </c>
      <c r="C132" s="66">
        <v>9560387.6999999993</v>
      </c>
      <c r="D132" s="67">
        <v>326620</v>
      </c>
    </row>
    <row r="133" spans="1:4" ht="21" x14ac:dyDescent="0.25">
      <c r="A133" s="60" t="s">
        <v>256</v>
      </c>
      <c r="B133" s="61" t="s">
        <v>257</v>
      </c>
      <c r="C133" s="62">
        <v>586300</v>
      </c>
      <c r="D133" s="63">
        <v>0</v>
      </c>
    </row>
    <row r="134" spans="1:4" ht="22.5" x14ac:dyDescent="0.25">
      <c r="A134" s="64" t="s">
        <v>258</v>
      </c>
      <c r="B134" s="65" t="s">
        <v>259</v>
      </c>
      <c r="C134" s="66">
        <v>586300</v>
      </c>
      <c r="D134" s="67">
        <v>0</v>
      </c>
    </row>
    <row r="135" spans="1:4" ht="31.5" x14ac:dyDescent="0.25">
      <c r="A135" s="60" t="s">
        <v>260</v>
      </c>
      <c r="B135" s="61" t="s">
        <v>261</v>
      </c>
      <c r="C135" s="62">
        <v>51219200</v>
      </c>
      <c r="D135" s="63">
        <v>4856217</v>
      </c>
    </row>
    <row r="136" spans="1:4" ht="33.75" x14ac:dyDescent="0.25">
      <c r="A136" s="64" t="s">
        <v>262</v>
      </c>
      <c r="B136" s="65" t="s">
        <v>263</v>
      </c>
      <c r="C136" s="66">
        <v>51219200</v>
      </c>
      <c r="D136" s="67">
        <v>4856217</v>
      </c>
    </row>
    <row r="137" spans="1:4" x14ac:dyDescent="0.25">
      <c r="A137" s="68" t="s">
        <v>186</v>
      </c>
      <c r="B137" s="69"/>
      <c r="C137" s="70">
        <v>1441520732.6300001</v>
      </c>
      <c r="D137" s="71">
        <f>D135+D133+D131+D127+D124+D118+D114+D111+D109+D101</f>
        <v>57099382.619999997</v>
      </c>
    </row>
    <row r="138" spans="1:4" x14ac:dyDescent="0.25">
      <c r="A138" s="72"/>
      <c r="B138" s="72"/>
      <c r="C138" s="72"/>
      <c r="D138" s="72"/>
    </row>
    <row r="139" spans="1:4" x14ac:dyDescent="0.25">
      <c r="A139" s="2" t="s">
        <v>264</v>
      </c>
      <c r="B139" s="3"/>
      <c r="C139" s="3"/>
      <c r="D139" s="4"/>
    </row>
    <row r="140" spans="1:4" ht="22.5" x14ac:dyDescent="0.25">
      <c r="A140" s="5">
        <v>1020000</v>
      </c>
      <c r="B140" s="6" t="s">
        <v>265</v>
      </c>
      <c r="C140" s="7">
        <v>25000000</v>
      </c>
      <c r="D140" s="73">
        <v>108304616.39</v>
      </c>
    </row>
    <row r="141" spans="1:4" ht="22.5" x14ac:dyDescent="0.25">
      <c r="A141" s="8">
        <v>1060000</v>
      </c>
      <c r="B141" s="9" t="s">
        <v>266</v>
      </c>
      <c r="C141" s="7"/>
      <c r="D141" s="10"/>
    </row>
    <row r="142" spans="1:4" ht="22.5" x14ac:dyDescent="0.25">
      <c r="A142" s="8">
        <v>1050000</v>
      </c>
      <c r="B142" s="9" t="s">
        <v>267</v>
      </c>
      <c r="C142" s="7">
        <v>2480278.58</v>
      </c>
      <c r="D142" s="10">
        <v>-107457316.33</v>
      </c>
    </row>
    <row r="143" spans="1:4" x14ac:dyDescent="0.25">
      <c r="A143" s="11"/>
      <c r="B143" s="12" t="s">
        <v>268</v>
      </c>
      <c r="C143" s="13">
        <f>C137-C96</f>
        <v>27480278.580000162</v>
      </c>
      <c r="D143" s="13">
        <f>D137-D96</f>
        <v>847300.05999999493</v>
      </c>
    </row>
    <row r="145" spans="4:4" x14ac:dyDescent="0.25">
      <c r="D145" s="74"/>
    </row>
  </sheetData>
  <mergeCells count="9">
    <mergeCell ref="A98:A99"/>
    <mergeCell ref="B98:B99"/>
    <mergeCell ref="A139:D139"/>
    <mergeCell ref="A1:D1"/>
    <mergeCell ref="A2:D2"/>
    <mergeCell ref="A3:D3"/>
    <mergeCell ref="A4:A5"/>
    <mergeCell ref="D4:D5"/>
    <mergeCell ref="B4:B5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аналитическая информация( месяц) &lt;/DocName&gt;&#10;  &lt;VariantName&gt;аналитическая информация( месяц) &lt;/VariantName&gt;&#10;  &lt;VariantLink&gt;3443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64740C8-641C-4BBC-832D-978DA98A99C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PUSER27_1</dc:creator>
  <cp:lastModifiedBy>PUSER00_7</cp:lastModifiedBy>
  <dcterms:created xsi:type="dcterms:W3CDTF">2021-02-04T14:12:38Z</dcterms:created>
  <dcterms:modified xsi:type="dcterms:W3CDTF">2021-02-04T14:26:57Z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аналитическая информация( месяц) (2).xlsx</vt:lpwstr>
  </property>
  <property fmtid="{D5CDD505-2E9C-101B-9397-08002B2CF9AE}" pid="3" name="Название отчета">
    <vt:lpwstr>аналитическая информация( месяц) (2).xlsx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20.2.2923.755665199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09-уф-плехова-ем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